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hogo\Downloads\"/>
    </mc:Choice>
  </mc:AlternateContent>
  <xr:revisionPtr revIDLastSave="0" documentId="13_ncr:1_{4DD16C00-5D6D-4A69-B4EC-C4F56869AFB1}" xr6:coauthVersionLast="46" xr6:coauthVersionMax="46" xr10:uidLastSave="{00000000-0000-0000-0000-000000000000}"/>
  <bookViews>
    <workbookView xWindow="3465" yWindow="3465" windowWidth="21600" windowHeight="11325" xr2:uid="{00000000-000D-0000-FFFF-FFFF00000000}"/>
  </bookViews>
  <sheets>
    <sheet name="ツム一覧" sheetId="1" r:id="rId1"/>
    <sheet name="サンプル" sheetId="2" r:id="rId2"/>
    <sheet name="スキル" sheetId="3" r:id="rId3"/>
  </sheets>
  <definedNames>
    <definedName name="_xlnm._FilterDatabase" localSheetId="1" hidden="1">サンプル!$A$2:$P$424</definedName>
    <definedName name="_xlnm._FilterDatabase" localSheetId="2" hidden="1">スキル!$A$2:$L$371</definedName>
    <definedName name="_xlnm._FilterDatabase" localSheetId="0" hidden="1">ツム一覧!$A$2:$P$371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mcwfkR7ar/8RQv5xL2cypiWIvjg=="/>
    </ext>
  </extLst>
</workbook>
</file>

<file path=xl/calcChain.xml><?xml version="1.0" encoding="utf-8"?>
<calcChain xmlns="http://schemas.openxmlformats.org/spreadsheetml/2006/main">
  <c r="K432" i="2" l="1"/>
  <c r="J432" i="2"/>
  <c r="I432" i="2"/>
  <c r="H432" i="2"/>
  <c r="G432" i="2"/>
  <c r="K431" i="2"/>
  <c r="J431" i="2"/>
  <c r="I431" i="2"/>
  <c r="H431" i="2"/>
  <c r="G431" i="2"/>
  <c r="K430" i="2"/>
  <c r="J430" i="2"/>
  <c r="I430" i="2"/>
  <c r="H430" i="2"/>
  <c r="G430" i="2"/>
  <c r="K429" i="2"/>
  <c r="J429" i="2"/>
  <c r="I429" i="2"/>
  <c r="H429" i="2"/>
  <c r="G429" i="2"/>
  <c r="K428" i="2"/>
  <c r="J428" i="2"/>
  <c r="I428" i="2"/>
  <c r="H428" i="2"/>
  <c r="G428" i="2"/>
  <c r="K427" i="2"/>
  <c r="J427" i="2"/>
  <c r="I427" i="2"/>
  <c r="H427" i="2"/>
  <c r="G427" i="2"/>
  <c r="K426" i="2"/>
  <c r="J426" i="2"/>
  <c r="I426" i="2"/>
  <c r="H426" i="2"/>
  <c r="G426" i="2"/>
  <c r="K425" i="2"/>
  <c r="J425" i="2"/>
  <c r="I425" i="2"/>
  <c r="H425" i="2"/>
  <c r="G425" i="2"/>
  <c r="O424" i="2"/>
  <c r="M424" i="2"/>
  <c r="N424" i="2" s="1"/>
  <c r="L424" i="2"/>
  <c r="K424" i="2"/>
  <c r="J424" i="2"/>
  <c r="I424" i="2"/>
  <c r="H424" i="2"/>
  <c r="G424" i="2"/>
  <c r="M423" i="2"/>
  <c r="K423" i="2"/>
  <c r="G423" i="2"/>
  <c r="H423" i="2" s="1"/>
  <c r="I423" i="2" s="1"/>
  <c r="J423" i="2" s="1"/>
  <c r="M422" i="2"/>
  <c r="K422" i="2"/>
  <c r="G422" i="2"/>
  <c r="M421" i="2"/>
  <c r="K421" i="2"/>
  <c r="H421" i="2"/>
  <c r="I421" i="2" s="1"/>
  <c r="G421" i="2"/>
  <c r="J421" i="2" s="1"/>
  <c r="M420" i="2"/>
  <c r="K420" i="2"/>
  <c r="I420" i="2"/>
  <c r="J420" i="2" s="1"/>
  <c r="H420" i="2"/>
  <c r="G420" i="2"/>
  <c r="O419" i="2"/>
  <c r="N419" i="2"/>
  <c r="M419" i="2"/>
  <c r="K419" i="2"/>
  <c r="G419" i="2"/>
  <c r="H419" i="2" s="1"/>
  <c r="I419" i="2" s="1"/>
  <c r="J419" i="2" s="1"/>
  <c r="L419" i="2" s="1"/>
  <c r="M418" i="2"/>
  <c r="K418" i="2"/>
  <c r="G418" i="2"/>
  <c r="M417" i="2"/>
  <c r="K417" i="2"/>
  <c r="H417" i="2"/>
  <c r="I417" i="2" s="1"/>
  <c r="G417" i="2"/>
  <c r="M416" i="2"/>
  <c r="K416" i="2"/>
  <c r="G416" i="2"/>
  <c r="M415" i="2"/>
  <c r="L415" i="2"/>
  <c r="O415" i="2" s="1"/>
  <c r="N415" i="2" s="1"/>
  <c r="K415" i="2"/>
  <c r="J415" i="2"/>
  <c r="I415" i="2"/>
  <c r="H415" i="2"/>
  <c r="G415" i="2"/>
  <c r="O414" i="2"/>
  <c r="N414" i="2"/>
  <c r="M414" i="2"/>
  <c r="L414" i="2"/>
  <c r="K414" i="2"/>
  <c r="J414" i="2"/>
  <c r="I414" i="2"/>
  <c r="H414" i="2"/>
  <c r="G414" i="2"/>
  <c r="M413" i="2"/>
  <c r="K413" i="2"/>
  <c r="H413" i="2"/>
  <c r="I413" i="2" s="1"/>
  <c r="G413" i="2"/>
  <c r="M412" i="2"/>
  <c r="K412" i="2"/>
  <c r="I412" i="2"/>
  <c r="H412" i="2"/>
  <c r="G412" i="2"/>
  <c r="J412" i="2" s="1"/>
  <c r="M411" i="2"/>
  <c r="K411" i="2"/>
  <c r="J411" i="2"/>
  <c r="G411" i="2"/>
  <c r="H411" i="2" s="1"/>
  <c r="I411" i="2" s="1"/>
  <c r="M410" i="2"/>
  <c r="K410" i="2"/>
  <c r="G410" i="2"/>
  <c r="O409" i="2"/>
  <c r="N409" i="2"/>
  <c r="M409" i="2"/>
  <c r="L409" i="2"/>
  <c r="K409" i="2"/>
  <c r="J409" i="2"/>
  <c r="I409" i="2"/>
  <c r="H409" i="2"/>
  <c r="G409" i="2"/>
  <c r="M408" i="2"/>
  <c r="K408" i="2"/>
  <c r="I408" i="2"/>
  <c r="J408" i="2" s="1"/>
  <c r="G408" i="2"/>
  <c r="H408" i="2" s="1"/>
  <c r="M407" i="2"/>
  <c r="K407" i="2"/>
  <c r="J407" i="2"/>
  <c r="G407" i="2"/>
  <c r="H407" i="2" s="1"/>
  <c r="I407" i="2" s="1"/>
  <c r="M406" i="2"/>
  <c r="K406" i="2"/>
  <c r="G406" i="2"/>
  <c r="M405" i="2"/>
  <c r="K405" i="2"/>
  <c r="L405" i="2" s="1"/>
  <c r="O405" i="2" s="1"/>
  <c r="H405" i="2"/>
  <c r="I405" i="2" s="1"/>
  <c r="J405" i="2" s="1"/>
  <c r="G405" i="2"/>
  <c r="M404" i="2"/>
  <c r="K404" i="2"/>
  <c r="G404" i="2"/>
  <c r="H404" i="2" s="1"/>
  <c r="I404" i="2" s="1"/>
  <c r="J404" i="2" s="1"/>
  <c r="O403" i="2"/>
  <c r="N403" i="2"/>
  <c r="M403" i="2"/>
  <c r="K403" i="2"/>
  <c r="J403" i="2"/>
  <c r="G403" i="2"/>
  <c r="H403" i="2" s="1"/>
  <c r="I403" i="2" s="1"/>
  <c r="O402" i="2"/>
  <c r="M402" i="2"/>
  <c r="N402" i="2" s="1"/>
  <c r="L402" i="2"/>
  <c r="K402" i="2"/>
  <c r="J402" i="2"/>
  <c r="I402" i="2"/>
  <c r="H402" i="2"/>
  <c r="G402" i="2"/>
  <c r="M401" i="2"/>
  <c r="L401" i="2"/>
  <c r="O401" i="2" s="1"/>
  <c r="K401" i="2"/>
  <c r="J401" i="2"/>
  <c r="I401" i="2"/>
  <c r="H401" i="2"/>
  <c r="G401" i="2"/>
  <c r="M400" i="2"/>
  <c r="K400" i="2"/>
  <c r="I400" i="2"/>
  <c r="J400" i="2" s="1"/>
  <c r="G400" i="2"/>
  <c r="H400" i="2" s="1"/>
  <c r="M399" i="2"/>
  <c r="K399" i="2"/>
  <c r="J399" i="2"/>
  <c r="G399" i="2"/>
  <c r="H399" i="2" s="1"/>
  <c r="I399" i="2" s="1"/>
  <c r="M398" i="2"/>
  <c r="K398" i="2"/>
  <c r="G398" i="2"/>
  <c r="M397" i="2"/>
  <c r="L397" i="2"/>
  <c r="O397" i="2" s="1"/>
  <c r="K397" i="2"/>
  <c r="J397" i="2"/>
  <c r="I397" i="2"/>
  <c r="H397" i="2"/>
  <c r="G397" i="2"/>
  <c r="M396" i="2"/>
  <c r="K396" i="2"/>
  <c r="I396" i="2"/>
  <c r="J396" i="2" s="1"/>
  <c r="G396" i="2"/>
  <c r="H396" i="2" s="1"/>
  <c r="M395" i="2"/>
  <c r="K395" i="2"/>
  <c r="J395" i="2"/>
  <c r="G395" i="2"/>
  <c r="H395" i="2" s="1"/>
  <c r="I395" i="2" s="1"/>
  <c r="M394" i="2"/>
  <c r="K394" i="2"/>
  <c r="G394" i="2"/>
  <c r="M393" i="2"/>
  <c r="K393" i="2"/>
  <c r="L393" i="2" s="1"/>
  <c r="O393" i="2" s="1"/>
  <c r="H393" i="2"/>
  <c r="I393" i="2" s="1"/>
  <c r="J393" i="2" s="1"/>
  <c r="G393" i="2"/>
  <c r="M392" i="2"/>
  <c r="K392" i="2"/>
  <c r="I392" i="2"/>
  <c r="J392" i="2" s="1"/>
  <c r="G392" i="2"/>
  <c r="H392" i="2" s="1"/>
  <c r="M391" i="2"/>
  <c r="K391" i="2"/>
  <c r="G391" i="2"/>
  <c r="H391" i="2" s="1"/>
  <c r="I391" i="2" s="1"/>
  <c r="J391" i="2" s="1"/>
  <c r="M390" i="2"/>
  <c r="K390" i="2"/>
  <c r="G390" i="2"/>
  <c r="M389" i="2"/>
  <c r="K389" i="2"/>
  <c r="H389" i="2"/>
  <c r="I389" i="2" s="1"/>
  <c r="J389" i="2" s="1"/>
  <c r="G389" i="2"/>
  <c r="M388" i="2"/>
  <c r="K388" i="2"/>
  <c r="I388" i="2"/>
  <c r="J388" i="2" s="1"/>
  <c r="G388" i="2"/>
  <c r="H388" i="2" s="1"/>
  <c r="M387" i="2"/>
  <c r="K387" i="2"/>
  <c r="J387" i="2"/>
  <c r="G387" i="2"/>
  <c r="H387" i="2" s="1"/>
  <c r="I387" i="2" s="1"/>
  <c r="O386" i="2"/>
  <c r="M386" i="2"/>
  <c r="N386" i="2" s="1"/>
  <c r="L386" i="2"/>
  <c r="K386" i="2"/>
  <c r="J386" i="2"/>
  <c r="I386" i="2"/>
  <c r="H386" i="2"/>
  <c r="G386" i="2"/>
  <c r="M385" i="2"/>
  <c r="K385" i="2"/>
  <c r="L385" i="2" s="1"/>
  <c r="O385" i="2" s="1"/>
  <c r="H385" i="2"/>
  <c r="I385" i="2" s="1"/>
  <c r="J385" i="2" s="1"/>
  <c r="G385" i="2"/>
  <c r="M384" i="2"/>
  <c r="K384" i="2"/>
  <c r="I384" i="2"/>
  <c r="J384" i="2" s="1"/>
  <c r="G384" i="2"/>
  <c r="H384" i="2" s="1"/>
  <c r="M383" i="2"/>
  <c r="K383" i="2"/>
  <c r="G383" i="2"/>
  <c r="H383" i="2" s="1"/>
  <c r="I383" i="2" s="1"/>
  <c r="J383" i="2" s="1"/>
  <c r="M382" i="2"/>
  <c r="K382" i="2"/>
  <c r="G382" i="2"/>
  <c r="M381" i="2"/>
  <c r="K381" i="2"/>
  <c r="H381" i="2"/>
  <c r="I381" i="2" s="1"/>
  <c r="J381" i="2" s="1"/>
  <c r="G381" i="2"/>
  <c r="M380" i="2"/>
  <c r="K380" i="2"/>
  <c r="I380" i="2"/>
  <c r="J380" i="2" s="1"/>
  <c r="G380" i="2"/>
  <c r="H380" i="2" s="1"/>
  <c r="M379" i="2"/>
  <c r="K379" i="2"/>
  <c r="G379" i="2"/>
  <c r="H379" i="2" s="1"/>
  <c r="I379" i="2" s="1"/>
  <c r="M378" i="2"/>
  <c r="K378" i="2"/>
  <c r="G378" i="2"/>
  <c r="M377" i="2"/>
  <c r="K377" i="2"/>
  <c r="I377" i="2"/>
  <c r="J377" i="2" s="1"/>
  <c r="H377" i="2"/>
  <c r="G377" i="2"/>
  <c r="M376" i="2"/>
  <c r="K376" i="2"/>
  <c r="G376" i="2"/>
  <c r="H376" i="2" s="1"/>
  <c r="I376" i="2" s="1"/>
  <c r="J376" i="2" s="1"/>
  <c r="M375" i="2"/>
  <c r="K375" i="2"/>
  <c r="G375" i="2"/>
  <c r="H375" i="2" s="1"/>
  <c r="I375" i="2" s="1"/>
  <c r="M374" i="2"/>
  <c r="K374" i="2"/>
  <c r="G374" i="2"/>
  <c r="M373" i="2"/>
  <c r="K373" i="2"/>
  <c r="I373" i="2"/>
  <c r="J373" i="2" s="1"/>
  <c r="H373" i="2"/>
  <c r="G373" i="2"/>
  <c r="M372" i="2"/>
  <c r="K372" i="2"/>
  <c r="G372" i="2"/>
  <c r="H372" i="2" s="1"/>
  <c r="I372" i="2" s="1"/>
  <c r="J372" i="2" s="1"/>
  <c r="O371" i="2"/>
  <c r="N371" i="2"/>
  <c r="M371" i="2"/>
  <c r="L371" i="2"/>
  <c r="K371" i="2"/>
  <c r="J371" i="2"/>
  <c r="I371" i="2"/>
  <c r="H371" i="2"/>
  <c r="G371" i="2"/>
  <c r="M370" i="2"/>
  <c r="K370" i="2"/>
  <c r="H370" i="2"/>
  <c r="I370" i="2" s="1"/>
  <c r="G370" i="2"/>
  <c r="M369" i="2"/>
  <c r="K369" i="2"/>
  <c r="H369" i="2"/>
  <c r="I369" i="2" s="1"/>
  <c r="J369" i="2" s="1"/>
  <c r="G369" i="2"/>
  <c r="M368" i="2"/>
  <c r="K368" i="2"/>
  <c r="I368" i="2"/>
  <c r="J368" i="2" s="1"/>
  <c r="G368" i="2"/>
  <c r="H368" i="2" s="1"/>
  <c r="M367" i="2"/>
  <c r="K367" i="2"/>
  <c r="J367" i="2"/>
  <c r="G367" i="2"/>
  <c r="H367" i="2" s="1"/>
  <c r="I367" i="2" s="1"/>
  <c r="M366" i="2"/>
  <c r="K366" i="2"/>
  <c r="H366" i="2"/>
  <c r="I366" i="2" s="1"/>
  <c r="G366" i="2"/>
  <c r="M365" i="2"/>
  <c r="K365" i="2"/>
  <c r="H365" i="2"/>
  <c r="I365" i="2" s="1"/>
  <c r="G365" i="2"/>
  <c r="M364" i="2"/>
  <c r="K364" i="2"/>
  <c r="I364" i="2"/>
  <c r="J364" i="2" s="1"/>
  <c r="H364" i="2"/>
  <c r="G364" i="2"/>
  <c r="M363" i="2"/>
  <c r="K363" i="2"/>
  <c r="I363" i="2"/>
  <c r="J363" i="2" s="1"/>
  <c r="G363" i="2"/>
  <c r="H363" i="2" s="1"/>
  <c r="M362" i="2"/>
  <c r="K362" i="2"/>
  <c r="H362" i="2"/>
  <c r="I362" i="2" s="1"/>
  <c r="J362" i="2" s="1"/>
  <c r="G362" i="2"/>
  <c r="M361" i="2"/>
  <c r="K361" i="2"/>
  <c r="G361" i="2"/>
  <c r="M360" i="2"/>
  <c r="K360" i="2"/>
  <c r="G360" i="2"/>
  <c r="M359" i="2"/>
  <c r="K359" i="2"/>
  <c r="H359" i="2"/>
  <c r="I359" i="2" s="1"/>
  <c r="J359" i="2" s="1"/>
  <c r="G359" i="2"/>
  <c r="M358" i="2"/>
  <c r="K358" i="2"/>
  <c r="G358" i="2"/>
  <c r="H358" i="2" s="1"/>
  <c r="I358" i="2" s="1"/>
  <c r="M357" i="2"/>
  <c r="L357" i="2"/>
  <c r="O357" i="2" s="1"/>
  <c r="N357" i="2" s="1"/>
  <c r="K357" i="2"/>
  <c r="J357" i="2"/>
  <c r="I357" i="2"/>
  <c r="H357" i="2"/>
  <c r="G357" i="2"/>
  <c r="M356" i="2"/>
  <c r="K356" i="2"/>
  <c r="G356" i="2"/>
  <c r="M355" i="2"/>
  <c r="K355" i="2"/>
  <c r="H355" i="2"/>
  <c r="I355" i="2" s="1"/>
  <c r="J355" i="2" s="1"/>
  <c r="G355" i="2"/>
  <c r="M354" i="2"/>
  <c r="K354" i="2"/>
  <c r="G354" i="2"/>
  <c r="H354" i="2" s="1"/>
  <c r="I354" i="2" s="1"/>
  <c r="M353" i="2"/>
  <c r="L353" i="2"/>
  <c r="O353" i="2" s="1"/>
  <c r="N353" i="2" s="1"/>
  <c r="K353" i="2"/>
  <c r="J353" i="2"/>
  <c r="I353" i="2"/>
  <c r="H353" i="2"/>
  <c r="G353" i="2"/>
  <c r="O352" i="2"/>
  <c r="M352" i="2"/>
  <c r="N352" i="2" s="1"/>
  <c r="L352" i="2"/>
  <c r="K352" i="2"/>
  <c r="J352" i="2"/>
  <c r="I352" i="2"/>
  <c r="H352" i="2"/>
  <c r="G352" i="2"/>
  <c r="M351" i="2"/>
  <c r="K351" i="2"/>
  <c r="H351" i="2"/>
  <c r="I351" i="2" s="1"/>
  <c r="J351" i="2" s="1"/>
  <c r="G351" i="2"/>
  <c r="M350" i="2"/>
  <c r="K350" i="2"/>
  <c r="G350" i="2"/>
  <c r="H350" i="2" s="1"/>
  <c r="I350" i="2" s="1"/>
  <c r="M349" i="2"/>
  <c r="L349" i="2"/>
  <c r="O349" i="2" s="1"/>
  <c r="N349" i="2" s="1"/>
  <c r="K349" i="2"/>
  <c r="J349" i="2"/>
  <c r="I349" i="2"/>
  <c r="H349" i="2"/>
  <c r="G349" i="2"/>
  <c r="M348" i="2"/>
  <c r="K348" i="2"/>
  <c r="G348" i="2"/>
  <c r="O347" i="2"/>
  <c r="N347" i="2"/>
  <c r="M347" i="2"/>
  <c r="L347" i="2"/>
  <c r="K347" i="2"/>
  <c r="J347" i="2"/>
  <c r="I347" i="2"/>
  <c r="H347" i="2"/>
  <c r="G347" i="2"/>
  <c r="M346" i="2"/>
  <c r="K346" i="2"/>
  <c r="G346" i="2"/>
  <c r="H346" i="2" s="1"/>
  <c r="I346" i="2" s="1"/>
  <c r="M345" i="2"/>
  <c r="K345" i="2"/>
  <c r="H345" i="2"/>
  <c r="I345" i="2" s="1"/>
  <c r="J345" i="2" s="1"/>
  <c r="G345" i="2"/>
  <c r="M344" i="2"/>
  <c r="K344" i="2"/>
  <c r="G344" i="2"/>
  <c r="M343" i="2"/>
  <c r="K343" i="2"/>
  <c r="H343" i="2"/>
  <c r="I343" i="2" s="1"/>
  <c r="J343" i="2" s="1"/>
  <c r="G343" i="2"/>
  <c r="M342" i="2"/>
  <c r="K342" i="2"/>
  <c r="G342" i="2"/>
  <c r="H342" i="2" s="1"/>
  <c r="I342" i="2" s="1"/>
  <c r="M341" i="2"/>
  <c r="K341" i="2"/>
  <c r="H341" i="2"/>
  <c r="I341" i="2" s="1"/>
  <c r="J341" i="2" s="1"/>
  <c r="G341" i="2"/>
  <c r="M340" i="2"/>
  <c r="K340" i="2"/>
  <c r="G340" i="2"/>
  <c r="M339" i="2"/>
  <c r="K339" i="2"/>
  <c r="H339" i="2"/>
  <c r="I339" i="2" s="1"/>
  <c r="J339" i="2" s="1"/>
  <c r="G339" i="2"/>
  <c r="M338" i="2"/>
  <c r="K338" i="2"/>
  <c r="G338" i="2"/>
  <c r="M337" i="2"/>
  <c r="K337" i="2"/>
  <c r="H337" i="2"/>
  <c r="I337" i="2" s="1"/>
  <c r="J337" i="2" s="1"/>
  <c r="G337" i="2"/>
  <c r="M336" i="2"/>
  <c r="K336" i="2"/>
  <c r="G336" i="2"/>
  <c r="M335" i="2"/>
  <c r="K335" i="2"/>
  <c r="J335" i="2"/>
  <c r="H335" i="2"/>
  <c r="I335" i="2" s="1"/>
  <c r="G335" i="2"/>
  <c r="M334" i="2"/>
  <c r="K334" i="2"/>
  <c r="G334" i="2"/>
  <c r="M333" i="2"/>
  <c r="K333" i="2"/>
  <c r="L333" i="2" s="1"/>
  <c r="O333" i="2" s="1"/>
  <c r="N333" i="2" s="1"/>
  <c r="H333" i="2"/>
  <c r="I333" i="2" s="1"/>
  <c r="J333" i="2" s="1"/>
  <c r="G333" i="2"/>
  <c r="M332" i="2"/>
  <c r="K332" i="2"/>
  <c r="G332" i="2"/>
  <c r="M331" i="2"/>
  <c r="K331" i="2"/>
  <c r="H331" i="2"/>
  <c r="I331" i="2" s="1"/>
  <c r="J331" i="2" s="1"/>
  <c r="L331" i="2" s="1"/>
  <c r="O331" i="2" s="1"/>
  <c r="N331" i="2" s="1"/>
  <c r="G331" i="2"/>
  <c r="M330" i="2"/>
  <c r="K330" i="2"/>
  <c r="G330" i="2"/>
  <c r="M329" i="2"/>
  <c r="K329" i="2"/>
  <c r="H329" i="2"/>
  <c r="I329" i="2" s="1"/>
  <c r="J329" i="2" s="1"/>
  <c r="G329" i="2"/>
  <c r="M328" i="2"/>
  <c r="K328" i="2"/>
  <c r="G328" i="2"/>
  <c r="M327" i="2"/>
  <c r="K327" i="2"/>
  <c r="H327" i="2"/>
  <c r="I327" i="2" s="1"/>
  <c r="J327" i="2" s="1"/>
  <c r="G327" i="2"/>
  <c r="M326" i="2"/>
  <c r="K326" i="2"/>
  <c r="G326" i="2"/>
  <c r="M325" i="2"/>
  <c r="K325" i="2"/>
  <c r="H325" i="2"/>
  <c r="I325" i="2" s="1"/>
  <c r="J325" i="2" s="1"/>
  <c r="G325" i="2"/>
  <c r="M324" i="2"/>
  <c r="K324" i="2"/>
  <c r="G324" i="2"/>
  <c r="M323" i="2"/>
  <c r="K323" i="2"/>
  <c r="H323" i="2"/>
  <c r="I323" i="2" s="1"/>
  <c r="J323" i="2" s="1"/>
  <c r="L323" i="2" s="1"/>
  <c r="O323" i="2" s="1"/>
  <c r="N323" i="2" s="1"/>
  <c r="G323" i="2"/>
  <c r="O322" i="2"/>
  <c r="M322" i="2"/>
  <c r="N322" i="2" s="1"/>
  <c r="L322" i="2"/>
  <c r="K322" i="2"/>
  <c r="J322" i="2"/>
  <c r="I322" i="2"/>
  <c r="H322" i="2"/>
  <c r="G322" i="2"/>
  <c r="M321" i="2"/>
  <c r="L321" i="2"/>
  <c r="O321" i="2" s="1"/>
  <c r="N321" i="2" s="1"/>
  <c r="K321" i="2"/>
  <c r="J321" i="2"/>
  <c r="I321" i="2"/>
  <c r="H321" i="2"/>
  <c r="G321" i="2"/>
  <c r="O320" i="2"/>
  <c r="M320" i="2"/>
  <c r="L320" i="2"/>
  <c r="K320" i="2"/>
  <c r="J320" i="2"/>
  <c r="I320" i="2"/>
  <c r="H320" i="2"/>
  <c r="G320" i="2"/>
  <c r="M319" i="2"/>
  <c r="K319" i="2"/>
  <c r="H319" i="2"/>
  <c r="I319" i="2" s="1"/>
  <c r="J319" i="2" s="1"/>
  <c r="G319" i="2"/>
  <c r="M318" i="2"/>
  <c r="K318" i="2"/>
  <c r="G318" i="2"/>
  <c r="H318" i="2" s="1"/>
  <c r="I318" i="2" s="1"/>
  <c r="J318" i="2" s="1"/>
  <c r="M317" i="2"/>
  <c r="K317" i="2"/>
  <c r="G317" i="2"/>
  <c r="H317" i="2" s="1"/>
  <c r="I317" i="2" s="1"/>
  <c r="J317" i="2" s="1"/>
  <c r="M316" i="2"/>
  <c r="K316" i="2"/>
  <c r="H316" i="2"/>
  <c r="I316" i="2" s="1"/>
  <c r="J316" i="2" s="1"/>
  <c r="G316" i="2"/>
  <c r="M315" i="2"/>
  <c r="K315" i="2"/>
  <c r="G315" i="2"/>
  <c r="H315" i="2" s="1"/>
  <c r="I315" i="2" s="1"/>
  <c r="M314" i="2"/>
  <c r="K314" i="2"/>
  <c r="H314" i="2"/>
  <c r="I314" i="2" s="1"/>
  <c r="J314" i="2" s="1"/>
  <c r="L314" i="2" s="1"/>
  <c r="O314" i="2" s="1"/>
  <c r="N314" i="2" s="1"/>
  <c r="G314" i="2"/>
  <c r="O313" i="2"/>
  <c r="M313" i="2"/>
  <c r="N313" i="2" s="1"/>
  <c r="L313" i="2"/>
  <c r="K313" i="2"/>
  <c r="J313" i="2"/>
  <c r="I313" i="2"/>
  <c r="H313" i="2"/>
  <c r="G313" i="2"/>
  <c r="M312" i="2"/>
  <c r="L312" i="2"/>
  <c r="O312" i="2" s="1"/>
  <c r="N312" i="2" s="1"/>
  <c r="K312" i="2"/>
  <c r="J312" i="2"/>
  <c r="I312" i="2"/>
  <c r="H312" i="2"/>
  <c r="G312" i="2"/>
  <c r="M311" i="2"/>
  <c r="K311" i="2"/>
  <c r="G311" i="2"/>
  <c r="H311" i="2" s="1"/>
  <c r="I311" i="2" s="1"/>
  <c r="M310" i="2"/>
  <c r="K310" i="2"/>
  <c r="H310" i="2"/>
  <c r="I310" i="2" s="1"/>
  <c r="J310" i="2" s="1"/>
  <c r="G310" i="2"/>
  <c r="M309" i="2"/>
  <c r="K309" i="2"/>
  <c r="G309" i="2"/>
  <c r="M308" i="2"/>
  <c r="K308" i="2"/>
  <c r="H308" i="2"/>
  <c r="I308" i="2" s="1"/>
  <c r="J308" i="2" s="1"/>
  <c r="G308" i="2"/>
  <c r="M307" i="2"/>
  <c r="K307" i="2"/>
  <c r="G307" i="2"/>
  <c r="H307" i="2" s="1"/>
  <c r="I307" i="2" s="1"/>
  <c r="M306" i="2"/>
  <c r="K306" i="2"/>
  <c r="H306" i="2"/>
  <c r="I306" i="2" s="1"/>
  <c r="J306" i="2" s="1"/>
  <c r="L306" i="2" s="1"/>
  <c r="O306" i="2" s="1"/>
  <c r="N306" i="2" s="1"/>
  <c r="G306" i="2"/>
  <c r="O305" i="2"/>
  <c r="M305" i="2"/>
  <c r="N305" i="2" s="1"/>
  <c r="L305" i="2"/>
  <c r="K305" i="2"/>
  <c r="J305" i="2"/>
  <c r="I305" i="2"/>
  <c r="H305" i="2"/>
  <c r="G305" i="2"/>
  <c r="M304" i="2"/>
  <c r="K304" i="2"/>
  <c r="H304" i="2"/>
  <c r="I304" i="2" s="1"/>
  <c r="J304" i="2" s="1"/>
  <c r="L304" i="2" s="1"/>
  <c r="O304" i="2" s="1"/>
  <c r="N304" i="2" s="1"/>
  <c r="G304" i="2"/>
  <c r="M303" i="2"/>
  <c r="K303" i="2"/>
  <c r="G303" i="2"/>
  <c r="H303" i="2" s="1"/>
  <c r="I303" i="2" s="1"/>
  <c r="M302" i="2"/>
  <c r="K302" i="2"/>
  <c r="H302" i="2"/>
  <c r="I302" i="2" s="1"/>
  <c r="J302" i="2" s="1"/>
  <c r="G302" i="2"/>
  <c r="M301" i="2"/>
  <c r="K301" i="2"/>
  <c r="G301" i="2"/>
  <c r="M300" i="2"/>
  <c r="L300" i="2"/>
  <c r="O300" i="2" s="1"/>
  <c r="N300" i="2" s="1"/>
  <c r="K300" i="2"/>
  <c r="J300" i="2"/>
  <c r="I300" i="2"/>
  <c r="H300" i="2"/>
  <c r="G300" i="2"/>
  <c r="M299" i="2"/>
  <c r="K299" i="2"/>
  <c r="G299" i="2"/>
  <c r="H299" i="2" s="1"/>
  <c r="I299" i="2" s="1"/>
  <c r="M298" i="2"/>
  <c r="K298" i="2"/>
  <c r="H298" i="2"/>
  <c r="I298" i="2" s="1"/>
  <c r="J298" i="2" s="1"/>
  <c r="L298" i="2" s="1"/>
  <c r="O298" i="2" s="1"/>
  <c r="N298" i="2" s="1"/>
  <c r="G298" i="2"/>
  <c r="M297" i="2"/>
  <c r="K297" i="2"/>
  <c r="G297" i="2"/>
  <c r="M296" i="2"/>
  <c r="K296" i="2"/>
  <c r="H296" i="2"/>
  <c r="I296" i="2" s="1"/>
  <c r="J296" i="2" s="1"/>
  <c r="G296" i="2"/>
  <c r="M295" i="2"/>
  <c r="K295" i="2"/>
  <c r="G295" i="2"/>
  <c r="H295" i="2" s="1"/>
  <c r="I295" i="2" s="1"/>
  <c r="M294" i="2"/>
  <c r="K294" i="2"/>
  <c r="H294" i="2"/>
  <c r="I294" i="2" s="1"/>
  <c r="J294" i="2" s="1"/>
  <c r="G294" i="2"/>
  <c r="M293" i="2"/>
  <c r="K293" i="2"/>
  <c r="G293" i="2"/>
  <c r="M292" i="2"/>
  <c r="K292" i="2"/>
  <c r="H292" i="2"/>
  <c r="I292" i="2" s="1"/>
  <c r="J292" i="2" s="1"/>
  <c r="G292" i="2"/>
  <c r="O291" i="2"/>
  <c r="N291" i="2"/>
  <c r="M291" i="2"/>
  <c r="L291" i="2"/>
  <c r="K291" i="2"/>
  <c r="J291" i="2"/>
  <c r="I291" i="2"/>
  <c r="H291" i="2"/>
  <c r="G291" i="2"/>
  <c r="M290" i="2"/>
  <c r="K290" i="2"/>
  <c r="H290" i="2"/>
  <c r="I290" i="2" s="1"/>
  <c r="J290" i="2" s="1"/>
  <c r="G290" i="2"/>
  <c r="M289" i="2"/>
  <c r="K289" i="2"/>
  <c r="G289" i="2"/>
  <c r="M288" i="2"/>
  <c r="K288" i="2"/>
  <c r="H288" i="2"/>
  <c r="I288" i="2" s="1"/>
  <c r="J288" i="2" s="1"/>
  <c r="G288" i="2"/>
  <c r="M287" i="2"/>
  <c r="K287" i="2"/>
  <c r="G287" i="2"/>
  <c r="H287" i="2" s="1"/>
  <c r="I287" i="2" s="1"/>
  <c r="M286" i="2"/>
  <c r="K286" i="2"/>
  <c r="H286" i="2"/>
  <c r="I286" i="2" s="1"/>
  <c r="J286" i="2" s="1"/>
  <c r="L286" i="2" s="1"/>
  <c r="O286" i="2" s="1"/>
  <c r="N286" i="2" s="1"/>
  <c r="G286" i="2"/>
  <c r="M285" i="2"/>
  <c r="K285" i="2"/>
  <c r="G285" i="2"/>
  <c r="M284" i="2"/>
  <c r="L284" i="2"/>
  <c r="O284" i="2" s="1"/>
  <c r="N284" i="2" s="1"/>
  <c r="K284" i="2"/>
  <c r="J284" i="2"/>
  <c r="I284" i="2"/>
  <c r="H284" i="2"/>
  <c r="G284" i="2"/>
  <c r="M283" i="2"/>
  <c r="K283" i="2"/>
  <c r="G283" i="2"/>
  <c r="H283" i="2" s="1"/>
  <c r="I283" i="2" s="1"/>
  <c r="M282" i="2"/>
  <c r="K282" i="2"/>
  <c r="H282" i="2"/>
  <c r="I282" i="2" s="1"/>
  <c r="J282" i="2" s="1"/>
  <c r="G282" i="2"/>
  <c r="M281" i="2"/>
  <c r="K281" i="2"/>
  <c r="G281" i="2"/>
  <c r="M280" i="2"/>
  <c r="K280" i="2"/>
  <c r="H280" i="2"/>
  <c r="I280" i="2" s="1"/>
  <c r="J280" i="2" s="1"/>
  <c r="L280" i="2" s="1"/>
  <c r="O280" i="2" s="1"/>
  <c r="N280" i="2" s="1"/>
  <c r="G280" i="2"/>
  <c r="O279" i="2"/>
  <c r="M279" i="2"/>
  <c r="N279" i="2" s="1"/>
  <c r="L279" i="2"/>
  <c r="K279" i="2"/>
  <c r="J279" i="2"/>
  <c r="I279" i="2"/>
  <c r="H279" i="2"/>
  <c r="G279" i="2"/>
  <c r="M278" i="2"/>
  <c r="K278" i="2"/>
  <c r="H278" i="2"/>
  <c r="I278" i="2" s="1"/>
  <c r="J278" i="2" s="1"/>
  <c r="L278" i="2" s="1"/>
  <c r="O278" i="2" s="1"/>
  <c r="N278" i="2" s="1"/>
  <c r="G278" i="2"/>
  <c r="M277" i="2"/>
  <c r="K277" i="2"/>
  <c r="G277" i="2"/>
  <c r="O276" i="2"/>
  <c r="N276" i="2"/>
  <c r="M276" i="2"/>
  <c r="L276" i="2"/>
  <c r="K276" i="2"/>
  <c r="J276" i="2"/>
  <c r="I276" i="2"/>
  <c r="H276" i="2"/>
  <c r="G276" i="2"/>
  <c r="M275" i="2"/>
  <c r="K275" i="2"/>
  <c r="G275" i="2"/>
  <c r="M274" i="2"/>
  <c r="L274" i="2"/>
  <c r="O274" i="2" s="1"/>
  <c r="N274" i="2" s="1"/>
  <c r="K274" i="2"/>
  <c r="J274" i="2"/>
  <c r="I274" i="2"/>
  <c r="H274" i="2"/>
  <c r="G274" i="2"/>
  <c r="M273" i="2"/>
  <c r="K273" i="2"/>
  <c r="G273" i="2"/>
  <c r="O272" i="2"/>
  <c r="N272" i="2"/>
  <c r="M272" i="2"/>
  <c r="L272" i="2"/>
  <c r="K272" i="2"/>
  <c r="J272" i="2"/>
  <c r="I272" i="2"/>
  <c r="H272" i="2"/>
  <c r="G272" i="2"/>
  <c r="O271" i="2"/>
  <c r="M271" i="2"/>
  <c r="N271" i="2" s="1"/>
  <c r="L271" i="2"/>
  <c r="K271" i="2"/>
  <c r="J271" i="2"/>
  <c r="I271" i="2"/>
  <c r="H271" i="2"/>
  <c r="G271" i="2"/>
  <c r="M270" i="2"/>
  <c r="L270" i="2"/>
  <c r="O270" i="2" s="1"/>
  <c r="N270" i="2" s="1"/>
  <c r="K270" i="2"/>
  <c r="J270" i="2"/>
  <c r="I270" i="2"/>
  <c r="H270" i="2"/>
  <c r="G270" i="2"/>
  <c r="M269" i="2"/>
  <c r="K269" i="2"/>
  <c r="G269" i="2"/>
  <c r="M268" i="2"/>
  <c r="K268" i="2"/>
  <c r="J268" i="2"/>
  <c r="L268" i="2" s="1"/>
  <c r="O268" i="2" s="1"/>
  <c r="N268" i="2" s="1"/>
  <c r="H268" i="2"/>
  <c r="I268" i="2" s="1"/>
  <c r="G268" i="2"/>
  <c r="O267" i="2"/>
  <c r="M267" i="2"/>
  <c r="L267" i="2"/>
  <c r="K267" i="2"/>
  <c r="J267" i="2"/>
  <c r="I267" i="2"/>
  <c r="H267" i="2"/>
  <c r="G267" i="2"/>
  <c r="M266" i="2"/>
  <c r="K266" i="2"/>
  <c r="H266" i="2"/>
  <c r="I266" i="2" s="1"/>
  <c r="J266" i="2" s="1"/>
  <c r="G266" i="2"/>
  <c r="M265" i="2"/>
  <c r="K265" i="2"/>
  <c r="G265" i="2"/>
  <c r="M264" i="2"/>
  <c r="K264" i="2"/>
  <c r="J264" i="2"/>
  <c r="L264" i="2" s="1"/>
  <c r="O264" i="2" s="1"/>
  <c r="N264" i="2" s="1"/>
  <c r="H264" i="2"/>
  <c r="I264" i="2" s="1"/>
  <c r="G264" i="2"/>
  <c r="M263" i="2"/>
  <c r="K263" i="2"/>
  <c r="G263" i="2"/>
  <c r="M262" i="2"/>
  <c r="K262" i="2"/>
  <c r="L262" i="2" s="1"/>
  <c r="O262" i="2" s="1"/>
  <c r="N262" i="2" s="1"/>
  <c r="H262" i="2"/>
  <c r="I262" i="2" s="1"/>
  <c r="J262" i="2" s="1"/>
  <c r="G262" i="2"/>
  <c r="M261" i="2"/>
  <c r="K261" i="2"/>
  <c r="G261" i="2"/>
  <c r="M260" i="2"/>
  <c r="K260" i="2"/>
  <c r="H260" i="2"/>
  <c r="I260" i="2" s="1"/>
  <c r="J260" i="2" s="1"/>
  <c r="G260" i="2"/>
  <c r="M259" i="2"/>
  <c r="K259" i="2"/>
  <c r="G259" i="2"/>
  <c r="M258" i="2"/>
  <c r="K258" i="2"/>
  <c r="L258" i="2" s="1"/>
  <c r="O258" i="2" s="1"/>
  <c r="N258" i="2" s="1"/>
  <c r="H258" i="2"/>
  <c r="I258" i="2" s="1"/>
  <c r="J258" i="2" s="1"/>
  <c r="G258" i="2"/>
  <c r="M257" i="2"/>
  <c r="K257" i="2"/>
  <c r="G257" i="2"/>
  <c r="M256" i="2"/>
  <c r="K256" i="2"/>
  <c r="H256" i="2"/>
  <c r="I256" i="2" s="1"/>
  <c r="J256" i="2" s="1"/>
  <c r="G256" i="2"/>
  <c r="M255" i="2"/>
  <c r="K255" i="2"/>
  <c r="G255" i="2"/>
  <c r="M254" i="2"/>
  <c r="K254" i="2"/>
  <c r="H254" i="2"/>
  <c r="I254" i="2" s="1"/>
  <c r="J254" i="2" s="1"/>
  <c r="G254" i="2"/>
  <c r="M253" i="2"/>
  <c r="K253" i="2"/>
  <c r="G253" i="2"/>
  <c r="O252" i="2"/>
  <c r="N252" i="2"/>
  <c r="M252" i="2"/>
  <c r="L252" i="2"/>
  <c r="K252" i="2"/>
  <c r="J252" i="2"/>
  <c r="I252" i="2"/>
  <c r="H252" i="2"/>
  <c r="G252" i="2"/>
  <c r="M251" i="2"/>
  <c r="K251" i="2"/>
  <c r="G251" i="2"/>
  <c r="M250" i="2"/>
  <c r="K250" i="2"/>
  <c r="L250" i="2" s="1"/>
  <c r="O250" i="2" s="1"/>
  <c r="N250" i="2" s="1"/>
  <c r="H250" i="2"/>
  <c r="I250" i="2" s="1"/>
  <c r="J250" i="2" s="1"/>
  <c r="G250" i="2"/>
  <c r="M249" i="2"/>
  <c r="K249" i="2"/>
  <c r="G249" i="2"/>
  <c r="M248" i="2"/>
  <c r="K248" i="2"/>
  <c r="H248" i="2"/>
  <c r="I248" i="2" s="1"/>
  <c r="J248" i="2" s="1"/>
  <c r="G248" i="2"/>
  <c r="M247" i="2"/>
  <c r="K247" i="2"/>
  <c r="G247" i="2"/>
  <c r="N246" i="2"/>
  <c r="M246" i="2"/>
  <c r="L246" i="2"/>
  <c r="O246" i="2" s="1"/>
  <c r="K246" i="2"/>
  <c r="J246" i="2"/>
  <c r="I246" i="2"/>
  <c r="H246" i="2"/>
  <c r="G246" i="2"/>
  <c r="O245" i="2"/>
  <c r="M245" i="2"/>
  <c r="N245" i="2" s="1"/>
  <c r="L245" i="2"/>
  <c r="K245" i="2"/>
  <c r="J245" i="2"/>
  <c r="I245" i="2"/>
  <c r="H245" i="2"/>
  <c r="G245" i="2"/>
  <c r="M244" i="2"/>
  <c r="K244" i="2"/>
  <c r="H244" i="2"/>
  <c r="I244" i="2" s="1"/>
  <c r="J244" i="2" s="1"/>
  <c r="G244" i="2"/>
  <c r="O243" i="2"/>
  <c r="N243" i="2"/>
  <c r="M243" i="2"/>
  <c r="L243" i="2"/>
  <c r="K243" i="2"/>
  <c r="J243" i="2"/>
  <c r="I243" i="2"/>
  <c r="H243" i="2"/>
  <c r="G243" i="2"/>
  <c r="M242" i="2"/>
  <c r="N242" i="2" s="1"/>
  <c r="L242" i="2"/>
  <c r="O242" i="2" s="1"/>
  <c r="K242" i="2"/>
  <c r="J242" i="2"/>
  <c r="I242" i="2"/>
  <c r="H242" i="2"/>
  <c r="G242" i="2"/>
  <c r="M241" i="2"/>
  <c r="K241" i="2"/>
  <c r="I241" i="2"/>
  <c r="G241" i="2"/>
  <c r="H241" i="2" s="1"/>
  <c r="M240" i="2"/>
  <c r="K240" i="2"/>
  <c r="H240" i="2"/>
  <c r="I240" i="2" s="1"/>
  <c r="G240" i="2"/>
  <c r="J240" i="2" s="1"/>
  <c r="M239" i="2"/>
  <c r="K239" i="2"/>
  <c r="G239" i="2"/>
  <c r="M238" i="2"/>
  <c r="K238" i="2"/>
  <c r="H238" i="2"/>
  <c r="I238" i="2" s="1"/>
  <c r="J238" i="2" s="1"/>
  <c r="G238" i="2"/>
  <c r="M237" i="2"/>
  <c r="K237" i="2"/>
  <c r="G237" i="2"/>
  <c r="H237" i="2" s="1"/>
  <c r="I237" i="2" s="1"/>
  <c r="J237" i="2" s="1"/>
  <c r="M236" i="2"/>
  <c r="K236" i="2"/>
  <c r="G236" i="2"/>
  <c r="H236" i="2" s="1"/>
  <c r="I236" i="2" s="1"/>
  <c r="J236" i="2" s="1"/>
  <c r="M235" i="2"/>
  <c r="K235" i="2"/>
  <c r="I235" i="2"/>
  <c r="H235" i="2"/>
  <c r="G235" i="2"/>
  <c r="M234" i="2"/>
  <c r="N234" i="2" s="1"/>
  <c r="L234" i="2"/>
  <c r="O234" i="2" s="1"/>
  <c r="K234" i="2"/>
  <c r="J234" i="2"/>
  <c r="I234" i="2"/>
  <c r="H234" i="2"/>
  <c r="G234" i="2"/>
  <c r="M233" i="2"/>
  <c r="K233" i="2"/>
  <c r="I233" i="2"/>
  <c r="J233" i="2" s="1"/>
  <c r="H233" i="2"/>
  <c r="G233" i="2"/>
  <c r="M232" i="2"/>
  <c r="K232" i="2"/>
  <c r="G232" i="2"/>
  <c r="H232" i="2" s="1"/>
  <c r="I232" i="2" s="1"/>
  <c r="J232" i="2" s="1"/>
  <c r="M231" i="2"/>
  <c r="K231" i="2"/>
  <c r="G231" i="2"/>
  <c r="M230" i="2"/>
  <c r="K230" i="2"/>
  <c r="H230" i="2"/>
  <c r="I230" i="2" s="1"/>
  <c r="G230" i="2"/>
  <c r="J230" i="2" s="1"/>
  <c r="M229" i="2"/>
  <c r="K229" i="2"/>
  <c r="I229" i="2"/>
  <c r="J229" i="2" s="1"/>
  <c r="H229" i="2"/>
  <c r="G229" i="2"/>
  <c r="O228" i="2"/>
  <c r="N228" i="2"/>
  <c r="M228" i="2"/>
  <c r="L228" i="2"/>
  <c r="K228" i="2"/>
  <c r="J228" i="2"/>
  <c r="I228" i="2"/>
  <c r="H228" i="2"/>
  <c r="G228" i="2"/>
  <c r="M227" i="2"/>
  <c r="K227" i="2"/>
  <c r="G227" i="2"/>
  <c r="M226" i="2"/>
  <c r="K226" i="2"/>
  <c r="H226" i="2"/>
  <c r="I226" i="2" s="1"/>
  <c r="G226" i="2"/>
  <c r="M225" i="2"/>
  <c r="N225" i="2" s="1"/>
  <c r="L225" i="2"/>
  <c r="O225" i="2" s="1"/>
  <c r="K225" i="2"/>
  <c r="J225" i="2"/>
  <c r="I225" i="2"/>
  <c r="H225" i="2"/>
  <c r="G225" i="2"/>
  <c r="O224" i="2"/>
  <c r="N224" i="2"/>
  <c r="M224" i="2"/>
  <c r="L224" i="2"/>
  <c r="K224" i="2"/>
  <c r="J224" i="2"/>
  <c r="I224" i="2"/>
  <c r="H224" i="2"/>
  <c r="G224" i="2"/>
  <c r="O223" i="2"/>
  <c r="N223" i="2" s="1"/>
  <c r="M223" i="2"/>
  <c r="L223" i="2"/>
  <c r="K223" i="2"/>
  <c r="J223" i="2"/>
  <c r="I223" i="2"/>
  <c r="H223" i="2"/>
  <c r="G223" i="2"/>
  <c r="M222" i="2"/>
  <c r="L222" i="2"/>
  <c r="O222" i="2" s="1"/>
  <c r="K222" i="2"/>
  <c r="J222" i="2"/>
  <c r="I222" i="2"/>
  <c r="H222" i="2"/>
  <c r="G222" i="2"/>
  <c r="O221" i="2"/>
  <c r="N221" i="2"/>
  <c r="M221" i="2"/>
  <c r="K221" i="2"/>
  <c r="I221" i="2"/>
  <c r="J221" i="2" s="1"/>
  <c r="H221" i="2"/>
  <c r="G221" i="2"/>
  <c r="M220" i="2"/>
  <c r="K220" i="2"/>
  <c r="G220" i="2"/>
  <c r="H220" i="2" s="1"/>
  <c r="I220" i="2" s="1"/>
  <c r="J220" i="2" s="1"/>
  <c r="O219" i="2"/>
  <c r="N219" i="2" s="1"/>
  <c r="M219" i="2"/>
  <c r="L219" i="2"/>
  <c r="K219" i="2"/>
  <c r="J219" i="2"/>
  <c r="I219" i="2"/>
  <c r="H219" i="2"/>
  <c r="G219" i="2"/>
  <c r="M218" i="2"/>
  <c r="K218" i="2"/>
  <c r="H218" i="2"/>
  <c r="I218" i="2" s="1"/>
  <c r="G218" i="2"/>
  <c r="J218" i="2" s="1"/>
  <c r="M217" i="2"/>
  <c r="K217" i="2"/>
  <c r="I217" i="2"/>
  <c r="J217" i="2" s="1"/>
  <c r="H217" i="2"/>
  <c r="G217" i="2"/>
  <c r="O216" i="2"/>
  <c r="N216" i="2"/>
  <c r="M216" i="2"/>
  <c r="L216" i="2"/>
  <c r="K216" i="2"/>
  <c r="J216" i="2"/>
  <c r="I216" i="2"/>
  <c r="H216" i="2"/>
  <c r="G216" i="2"/>
  <c r="O215" i="2"/>
  <c r="N215" i="2" s="1"/>
  <c r="M215" i="2"/>
  <c r="L215" i="2"/>
  <c r="K215" i="2"/>
  <c r="J215" i="2"/>
  <c r="I215" i="2"/>
  <c r="H215" i="2"/>
  <c r="G215" i="2"/>
  <c r="M214" i="2"/>
  <c r="L214" i="2"/>
  <c r="O214" i="2" s="1"/>
  <c r="K214" i="2"/>
  <c r="J214" i="2"/>
  <c r="I214" i="2"/>
  <c r="H214" i="2"/>
  <c r="G214" i="2"/>
  <c r="M213" i="2"/>
  <c r="K213" i="2"/>
  <c r="I213" i="2"/>
  <c r="J213" i="2" s="1"/>
  <c r="H213" i="2"/>
  <c r="G213" i="2"/>
  <c r="M212" i="2"/>
  <c r="K212" i="2"/>
  <c r="G212" i="2"/>
  <c r="H212" i="2" s="1"/>
  <c r="I212" i="2" s="1"/>
  <c r="J212" i="2" s="1"/>
  <c r="M211" i="2"/>
  <c r="K211" i="2"/>
  <c r="G211" i="2"/>
  <c r="M210" i="2"/>
  <c r="K210" i="2"/>
  <c r="H210" i="2"/>
  <c r="I210" i="2" s="1"/>
  <c r="G210" i="2"/>
  <c r="J210" i="2" s="1"/>
  <c r="M209" i="2"/>
  <c r="K209" i="2"/>
  <c r="I209" i="2"/>
  <c r="J209" i="2" s="1"/>
  <c r="H209" i="2"/>
  <c r="G209" i="2"/>
  <c r="O208" i="2"/>
  <c r="N208" i="2"/>
  <c r="M208" i="2"/>
  <c r="L208" i="2"/>
  <c r="K208" i="2"/>
  <c r="J208" i="2"/>
  <c r="I208" i="2"/>
  <c r="H208" i="2"/>
  <c r="G208" i="2"/>
  <c r="M207" i="2"/>
  <c r="K207" i="2"/>
  <c r="G207" i="2"/>
  <c r="M206" i="2"/>
  <c r="K206" i="2"/>
  <c r="H206" i="2"/>
  <c r="I206" i="2" s="1"/>
  <c r="G206" i="2"/>
  <c r="M205" i="2"/>
  <c r="K205" i="2"/>
  <c r="I205" i="2"/>
  <c r="J205" i="2" s="1"/>
  <c r="H205" i="2"/>
  <c r="G205" i="2"/>
  <c r="M204" i="2"/>
  <c r="K204" i="2"/>
  <c r="G204" i="2"/>
  <c r="H204" i="2" s="1"/>
  <c r="I204" i="2" s="1"/>
  <c r="M203" i="2"/>
  <c r="K203" i="2"/>
  <c r="H203" i="2"/>
  <c r="I203" i="2" s="1"/>
  <c r="G203" i="2"/>
  <c r="M202" i="2"/>
  <c r="K202" i="2"/>
  <c r="H202" i="2"/>
  <c r="I202" i="2" s="1"/>
  <c r="G202" i="2"/>
  <c r="M201" i="2"/>
  <c r="K201" i="2"/>
  <c r="J201" i="2"/>
  <c r="I201" i="2"/>
  <c r="H201" i="2"/>
  <c r="G201" i="2"/>
  <c r="M200" i="2"/>
  <c r="K200" i="2"/>
  <c r="J200" i="2"/>
  <c r="G200" i="2"/>
  <c r="H200" i="2" s="1"/>
  <c r="I200" i="2" s="1"/>
  <c r="M199" i="2"/>
  <c r="K199" i="2"/>
  <c r="G199" i="2"/>
  <c r="M198" i="2"/>
  <c r="K198" i="2"/>
  <c r="H198" i="2"/>
  <c r="I198" i="2" s="1"/>
  <c r="G198" i="2"/>
  <c r="M197" i="2"/>
  <c r="K197" i="2"/>
  <c r="J197" i="2"/>
  <c r="I197" i="2"/>
  <c r="H197" i="2"/>
  <c r="G197" i="2"/>
  <c r="O196" i="2"/>
  <c r="N196" i="2" s="1"/>
  <c r="M196" i="2"/>
  <c r="L196" i="2"/>
  <c r="K196" i="2"/>
  <c r="J196" i="2"/>
  <c r="I196" i="2"/>
  <c r="H196" i="2"/>
  <c r="G196" i="2"/>
  <c r="M195" i="2"/>
  <c r="K195" i="2"/>
  <c r="G195" i="2"/>
  <c r="M194" i="2"/>
  <c r="K194" i="2"/>
  <c r="H194" i="2"/>
  <c r="I194" i="2" s="1"/>
  <c r="G194" i="2"/>
  <c r="M193" i="2"/>
  <c r="K193" i="2"/>
  <c r="J193" i="2"/>
  <c r="I193" i="2"/>
  <c r="H193" i="2"/>
  <c r="G193" i="2"/>
  <c r="O192" i="2"/>
  <c r="M192" i="2"/>
  <c r="N192" i="2" s="1"/>
  <c r="L192" i="2"/>
  <c r="K192" i="2"/>
  <c r="J192" i="2"/>
  <c r="I192" i="2"/>
  <c r="H192" i="2"/>
  <c r="G192" i="2"/>
  <c r="M191" i="2"/>
  <c r="K191" i="2"/>
  <c r="G191" i="2"/>
  <c r="M190" i="2"/>
  <c r="L190" i="2"/>
  <c r="O190" i="2" s="1"/>
  <c r="K190" i="2"/>
  <c r="J190" i="2"/>
  <c r="I190" i="2"/>
  <c r="H190" i="2"/>
  <c r="G190" i="2"/>
  <c r="M189" i="2"/>
  <c r="K189" i="2"/>
  <c r="H189" i="2"/>
  <c r="I189" i="2" s="1"/>
  <c r="J189" i="2" s="1"/>
  <c r="G189" i="2"/>
  <c r="M188" i="2"/>
  <c r="K188" i="2"/>
  <c r="G188" i="2"/>
  <c r="H188" i="2" s="1"/>
  <c r="I188" i="2" s="1"/>
  <c r="M187" i="2"/>
  <c r="K187" i="2"/>
  <c r="G187" i="2"/>
  <c r="M186" i="2"/>
  <c r="K186" i="2"/>
  <c r="G186" i="2"/>
  <c r="M185" i="2"/>
  <c r="K185" i="2"/>
  <c r="J185" i="2"/>
  <c r="I185" i="2"/>
  <c r="H185" i="2"/>
  <c r="G185" i="2"/>
  <c r="M184" i="2"/>
  <c r="K184" i="2"/>
  <c r="J184" i="2"/>
  <c r="I184" i="2"/>
  <c r="G184" i="2"/>
  <c r="H184" i="2" s="1"/>
  <c r="M183" i="2"/>
  <c r="K183" i="2"/>
  <c r="J183" i="2"/>
  <c r="H183" i="2"/>
  <c r="I183" i="2" s="1"/>
  <c r="G183" i="2"/>
  <c r="M182" i="2"/>
  <c r="K182" i="2"/>
  <c r="G182" i="2"/>
  <c r="H182" i="2" s="1"/>
  <c r="I182" i="2" s="1"/>
  <c r="J182" i="2" s="1"/>
  <c r="O181" i="2"/>
  <c r="N181" i="2"/>
  <c r="M181" i="2"/>
  <c r="K181" i="2"/>
  <c r="G181" i="2"/>
  <c r="H181" i="2" s="1"/>
  <c r="I181" i="2" s="1"/>
  <c r="M180" i="2"/>
  <c r="K180" i="2"/>
  <c r="H180" i="2"/>
  <c r="I180" i="2" s="1"/>
  <c r="G180" i="2"/>
  <c r="O179" i="2"/>
  <c r="M179" i="2"/>
  <c r="N179" i="2" s="1"/>
  <c r="L179" i="2"/>
  <c r="K179" i="2"/>
  <c r="J179" i="2"/>
  <c r="I179" i="2"/>
  <c r="H179" i="2"/>
  <c r="G179" i="2"/>
  <c r="M178" i="2"/>
  <c r="K178" i="2"/>
  <c r="G178" i="2"/>
  <c r="H178" i="2" s="1"/>
  <c r="I178" i="2" s="1"/>
  <c r="J178" i="2" s="1"/>
  <c r="M177" i="2"/>
  <c r="K177" i="2"/>
  <c r="G177" i="2"/>
  <c r="H177" i="2" s="1"/>
  <c r="I177" i="2" s="1"/>
  <c r="M176" i="2"/>
  <c r="K176" i="2"/>
  <c r="H176" i="2"/>
  <c r="I176" i="2" s="1"/>
  <c r="G176" i="2"/>
  <c r="J176" i="2" s="1"/>
  <c r="L176" i="2" s="1"/>
  <c r="O176" i="2" s="1"/>
  <c r="M175" i="2"/>
  <c r="K175" i="2"/>
  <c r="I175" i="2"/>
  <c r="J175" i="2" s="1"/>
  <c r="H175" i="2"/>
  <c r="G175" i="2"/>
  <c r="M174" i="2"/>
  <c r="K174" i="2"/>
  <c r="G174" i="2"/>
  <c r="H174" i="2" s="1"/>
  <c r="I174" i="2" s="1"/>
  <c r="J174" i="2" s="1"/>
  <c r="O173" i="2"/>
  <c r="N173" i="2"/>
  <c r="M173" i="2"/>
  <c r="K173" i="2"/>
  <c r="G173" i="2"/>
  <c r="H173" i="2" s="1"/>
  <c r="I173" i="2" s="1"/>
  <c r="M172" i="2"/>
  <c r="K172" i="2"/>
  <c r="H172" i="2"/>
  <c r="I172" i="2" s="1"/>
  <c r="G172" i="2"/>
  <c r="M171" i="2"/>
  <c r="K171" i="2"/>
  <c r="I171" i="2"/>
  <c r="J171" i="2" s="1"/>
  <c r="H171" i="2"/>
  <c r="G171" i="2"/>
  <c r="M170" i="2"/>
  <c r="K170" i="2"/>
  <c r="G170" i="2"/>
  <c r="H170" i="2" s="1"/>
  <c r="I170" i="2" s="1"/>
  <c r="J170" i="2" s="1"/>
  <c r="M169" i="2"/>
  <c r="K169" i="2"/>
  <c r="G169" i="2"/>
  <c r="H169" i="2" s="1"/>
  <c r="I169" i="2" s="1"/>
  <c r="M168" i="2"/>
  <c r="K168" i="2"/>
  <c r="H168" i="2"/>
  <c r="I168" i="2" s="1"/>
  <c r="G168" i="2"/>
  <c r="J168" i="2" s="1"/>
  <c r="L168" i="2" s="1"/>
  <c r="O168" i="2" s="1"/>
  <c r="M167" i="2"/>
  <c r="N167" i="2" s="1"/>
  <c r="L167" i="2"/>
  <c r="O167" i="2" s="1"/>
  <c r="K167" i="2"/>
  <c r="J167" i="2"/>
  <c r="I167" i="2"/>
  <c r="H167" i="2"/>
  <c r="G167" i="2"/>
  <c r="O166" i="2"/>
  <c r="M166" i="2"/>
  <c r="N166" i="2" s="1"/>
  <c r="L166" i="2"/>
  <c r="K166" i="2"/>
  <c r="J166" i="2"/>
  <c r="I166" i="2"/>
  <c r="H166" i="2"/>
  <c r="G166" i="2"/>
  <c r="O165" i="2"/>
  <c r="N165" i="2" s="1"/>
  <c r="M165" i="2"/>
  <c r="L165" i="2"/>
  <c r="K165" i="2"/>
  <c r="J165" i="2"/>
  <c r="I165" i="2"/>
  <c r="H165" i="2"/>
  <c r="G165" i="2"/>
  <c r="M164" i="2"/>
  <c r="K164" i="2"/>
  <c r="G164" i="2"/>
  <c r="M163" i="2"/>
  <c r="L163" i="2"/>
  <c r="O163" i="2" s="1"/>
  <c r="K163" i="2"/>
  <c r="J163" i="2"/>
  <c r="I163" i="2"/>
  <c r="H163" i="2"/>
  <c r="G163" i="2"/>
  <c r="O162" i="2"/>
  <c r="N162" i="2"/>
  <c r="M162" i="2"/>
  <c r="L162" i="2"/>
  <c r="K162" i="2"/>
  <c r="J162" i="2"/>
  <c r="I162" i="2"/>
  <c r="H162" i="2"/>
  <c r="G162" i="2"/>
  <c r="M161" i="2"/>
  <c r="K161" i="2"/>
  <c r="G161" i="2"/>
  <c r="H161" i="2" s="1"/>
  <c r="I161" i="2" s="1"/>
  <c r="M160" i="2"/>
  <c r="L160" i="2"/>
  <c r="O160" i="2" s="1"/>
  <c r="K160" i="2"/>
  <c r="J160" i="2"/>
  <c r="I160" i="2"/>
  <c r="H160" i="2"/>
  <c r="G160" i="2"/>
  <c r="M159" i="2"/>
  <c r="K159" i="2"/>
  <c r="I159" i="2"/>
  <c r="J159" i="2" s="1"/>
  <c r="H159" i="2"/>
  <c r="G159" i="2"/>
  <c r="O158" i="2"/>
  <c r="N158" i="2"/>
  <c r="M158" i="2"/>
  <c r="L158" i="2"/>
  <c r="K158" i="2"/>
  <c r="J158" i="2"/>
  <c r="I158" i="2"/>
  <c r="H158" i="2"/>
  <c r="G158" i="2"/>
  <c r="O157" i="2"/>
  <c r="N157" i="2" s="1"/>
  <c r="M157" i="2"/>
  <c r="L157" i="2"/>
  <c r="K157" i="2"/>
  <c r="J157" i="2"/>
  <c r="I157" i="2"/>
  <c r="H157" i="2"/>
  <c r="G157" i="2"/>
  <c r="M156" i="2"/>
  <c r="K156" i="2"/>
  <c r="G156" i="2"/>
  <c r="M155" i="2"/>
  <c r="L155" i="2"/>
  <c r="O155" i="2" s="1"/>
  <c r="K155" i="2"/>
  <c r="J155" i="2"/>
  <c r="I155" i="2"/>
  <c r="H155" i="2"/>
  <c r="G155" i="2"/>
  <c r="O154" i="2"/>
  <c r="M154" i="2"/>
  <c r="N154" i="2" s="1"/>
  <c r="L154" i="2"/>
  <c r="K154" i="2"/>
  <c r="J154" i="2"/>
  <c r="I154" i="2"/>
  <c r="H154" i="2"/>
  <c r="G154" i="2"/>
  <c r="O153" i="2"/>
  <c r="N153" i="2"/>
  <c r="M153" i="2"/>
  <c r="K153" i="2"/>
  <c r="G153" i="2"/>
  <c r="H153" i="2" s="1"/>
  <c r="I153" i="2" s="1"/>
  <c r="M152" i="2"/>
  <c r="K152" i="2"/>
  <c r="G152" i="2"/>
  <c r="M151" i="2"/>
  <c r="K151" i="2"/>
  <c r="H151" i="2"/>
  <c r="I151" i="2" s="1"/>
  <c r="J151" i="2" s="1"/>
  <c r="G151" i="2"/>
  <c r="M150" i="2"/>
  <c r="K150" i="2"/>
  <c r="G150" i="2"/>
  <c r="H150" i="2" s="1"/>
  <c r="I150" i="2" s="1"/>
  <c r="J150" i="2" s="1"/>
  <c r="O149" i="2"/>
  <c r="N149" i="2"/>
  <c r="M149" i="2"/>
  <c r="L149" i="2"/>
  <c r="K149" i="2"/>
  <c r="J149" i="2"/>
  <c r="I149" i="2"/>
  <c r="H149" i="2"/>
  <c r="G149" i="2"/>
  <c r="O148" i="2"/>
  <c r="M148" i="2"/>
  <c r="N148" i="2" s="1"/>
  <c r="L148" i="2"/>
  <c r="K148" i="2"/>
  <c r="J148" i="2"/>
  <c r="I148" i="2"/>
  <c r="H148" i="2"/>
  <c r="G148" i="2"/>
  <c r="M147" i="2"/>
  <c r="K147" i="2"/>
  <c r="H147" i="2"/>
  <c r="I147" i="2" s="1"/>
  <c r="J147" i="2" s="1"/>
  <c r="G147" i="2"/>
  <c r="M146" i="2"/>
  <c r="K146" i="2"/>
  <c r="G146" i="2"/>
  <c r="H146" i="2" s="1"/>
  <c r="I146" i="2" s="1"/>
  <c r="J146" i="2" s="1"/>
  <c r="M145" i="2"/>
  <c r="K145" i="2"/>
  <c r="G145" i="2"/>
  <c r="H145" i="2" s="1"/>
  <c r="I145" i="2" s="1"/>
  <c r="M144" i="2"/>
  <c r="K144" i="2"/>
  <c r="G144" i="2"/>
  <c r="O143" i="2"/>
  <c r="N143" i="2"/>
  <c r="M143" i="2"/>
  <c r="L143" i="2"/>
  <c r="K143" i="2"/>
  <c r="J143" i="2"/>
  <c r="I143" i="2"/>
  <c r="H143" i="2"/>
  <c r="G143" i="2"/>
  <c r="M142" i="2"/>
  <c r="K142" i="2"/>
  <c r="G142" i="2"/>
  <c r="H142" i="2" s="1"/>
  <c r="I142" i="2" s="1"/>
  <c r="J142" i="2" s="1"/>
  <c r="M141" i="2"/>
  <c r="K141" i="2"/>
  <c r="G141" i="2"/>
  <c r="H141" i="2" s="1"/>
  <c r="I141" i="2" s="1"/>
  <c r="M140" i="2"/>
  <c r="K140" i="2"/>
  <c r="G140" i="2"/>
  <c r="M139" i="2"/>
  <c r="K139" i="2"/>
  <c r="H139" i="2"/>
  <c r="I139" i="2" s="1"/>
  <c r="J139" i="2" s="1"/>
  <c r="G139" i="2"/>
  <c r="O138" i="2"/>
  <c r="M138" i="2"/>
  <c r="N138" i="2" s="1"/>
  <c r="L138" i="2"/>
  <c r="K138" i="2"/>
  <c r="J138" i="2"/>
  <c r="I138" i="2"/>
  <c r="H138" i="2"/>
  <c r="G138" i="2"/>
  <c r="M137" i="2"/>
  <c r="K137" i="2"/>
  <c r="G137" i="2"/>
  <c r="H137" i="2" s="1"/>
  <c r="I137" i="2" s="1"/>
  <c r="M136" i="2"/>
  <c r="N136" i="2" s="1"/>
  <c r="L136" i="2"/>
  <c r="O136" i="2" s="1"/>
  <c r="K136" i="2"/>
  <c r="J136" i="2"/>
  <c r="I136" i="2"/>
  <c r="H136" i="2"/>
  <c r="G136" i="2"/>
  <c r="M135" i="2"/>
  <c r="K135" i="2"/>
  <c r="H135" i="2"/>
  <c r="I135" i="2" s="1"/>
  <c r="J135" i="2" s="1"/>
  <c r="G135" i="2"/>
  <c r="M134" i="2"/>
  <c r="K134" i="2"/>
  <c r="G134" i="2"/>
  <c r="H134" i="2" s="1"/>
  <c r="I134" i="2" s="1"/>
  <c r="J134" i="2" s="1"/>
  <c r="O133" i="2"/>
  <c r="N133" i="2"/>
  <c r="M133" i="2"/>
  <c r="L133" i="2"/>
  <c r="K133" i="2"/>
  <c r="J133" i="2"/>
  <c r="I133" i="2"/>
  <c r="H133" i="2"/>
  <c r="G133" i="2"/>
  <c r="M132" i="2"/>
  <c r="L132" i="2"/>
  <c r="O132" i="2" s="1"/>
  <c r="K132" i="2"/>
  <c r="J132" i="2"/>
  <c r="I132" i="2"/>
  <c r="H132" i="2"/>
  <c r="G132" i="2"/>
  <c r="O131" i="2"/>
  <c r="N131" i="2"/>
  <c r="M131" i="2"/>
  <c r="L131" i="2"/>
  <c r="K131" i="2"/>
  <c r="J131" i="2"/>
  <c r="I131" i="2"/>
  <c r="H131" i="2"/>
  <c r="G131" i="2"/>
  <c r="M130" i="2"/>
  <c r="K130" i="2"/>
  <c r="G130" i="2"/>
  <c r="H130" i="2" s="1"/>
  <c r="I130" i="2" s="1"/>
  <c r="J130" i="2" s="1"/>
  <c r="M129" i="2"/>
  <c r="K129" i="2"/>
  <c r="G129" i="2"/>
  <c r="H129" i="2" s="1"/>
  <c r="I129" i="2" s="1"/>
  <c r="M128" i="2"/>
  <c r="K128" i="2"/>
  <c r="G128" i="2"/>
  <c r="O127" i="2"/>
  <c r="N127" i="2"/>
  <c r="M127" i="2"/>
  <c r="L127" i="2"/>
  <c r="K127" i="2"/>
  <c r="J127" i="2"/>
  <c r="I127" i="2"/>
  <c r="H127" i="2"/>
  <c r="G127" i="2"/>
  <c r="M126" i="2"/>
  <c r="K126" i="2"/>
  <c r="G126" i="2"/>
  <c r="H126" i="2" s="1"/>
  <c r="I126" i="2" s="1"/>
  <c r="J126" i="2" s="1"/>
  <c r="M125" i="2"/>
  <c r="K125" i="2"/>
  <c r="G125" i="2"/>
  <c r="H125" i="2" s="1"/>
  <c r="I125" i="2" s="1"/>
  <c r="M124" i="2"/>
  <c r="K124" i="2"/>
  <c r="G124" i="2"/>
  <c r="M123" i="2"/>
  <c r="K123" i="2"/>
  <c r="H123" i="2"/>
  <c r="I123" i="2" s="1"/>
  <c r="J123" i="2" s="1"/>
  <c r="G123" i="2"/>
  <c r="M122" i="2"/>
  <c r="K122" i="2"/>
  <c r="G122" i="2"/>
  <c r="H122" i="2" s="1"/>
  <c r="I122" i="2" s="1"/>
  <c r="J122" i="2" s="1"/>
  <c r="O121" i="2"/>
  <c r="N121" i="2"/>
  <c r="M121" i="2"/>
  <c r="L121" i="2"/>
  <c r="K121" i="2"/>
  <c r="J121" i="2"/>
  <c r="I121" i="2"/>
  <c r="H121" i="2"/>
  <c r="G121" i="2"/>
  <c r="M120" i="2"/>
  <c r="K120" i="2"/>
  <c r="G120" i="2"/>
  <c r="M119" i="2"/>
  <c r="K119" i="2"/>
  <c r="H119" i="2"/>
  <c r="I119" i="2" s="1"/>
  <c r="J119" i="2" s="1"/>
  <c r="G119" i="2"/>
  <c r="M118" i="2"/>
  <c r="K118" i="2"/>
  <c r="G118" i="2"/>
  <c r="H118" i="2" s="1"/>
  <c r="I118" i="2" s="1"/>
  <c r="J118" i="2" s="1"/>
  <c r="M117" i="2"/>
  <c r="K117" i="2"/>
  <c r="G117" i="2"/>
  <c r="H117" i="2" s="1"/>
  <c r="I117" i="2" s="1"/>
  <c r="J117" i="2" s="1"/>
  <c r="O116" i="2"/>
  <c r="N116" i="2"/>
  <c r="M116" i="2"/>
  <c r="L116" i="2"/>
  <c r="K116" i="2"/>
  <c r="J116" i="2"/>
  <c r="I116" i="2"/>
  <c r="H116" i="2"/>
  <c r="G116" i="2"/>
  <c r="M115" i="2"/>
  <c r="K115" i="2"/>
  <c r="H115" i="2"/>
  <c r="I115" i="2" s="1"/>
  <c r="J115" i="2" s="1"/>
  <c r="G115" i="2"/>
  <c r="M114" i="2"/>
  <c r="K114" i="2"/>
  <c r="G114" i="2"/>
  <c r="H114" i="2" s="1"/>
  <c r="I114" i="2" s="1"/>
  <c r="J114" i="2" s="1"/>
  <c r="M113" i="2"/>
  <c r="K113" i="2"/>
  <c r="G113" i="2"/>
  <c r="H113" i="2" s="1"/>
  <c r="I113" i="2" s="1"/>
  <c r="M112" i="2"/>
  <c r="K112" i="2"/>
  <c r="G112" i="2"/>
  <c r="M111" i="2"/>
  <c r="K111" i="2"/>
  <c r="H111" i="2"/>
  <c r="I111" i="2" s="1"/>
  <c r="J111" i="2" s="1"/>
  <c r="G111" i="2"/>
  <c r="M110" i="2"/>
  <c r="K110" i="2"/>
  <c r="G110" i="2"/>
  <c r="H110" i="2" s="1"/>
  <c r="I110" i="2" s="1"/>
  <c r="J110" i="2" s="1"/>
  <c r="O109" i="2"/>
  <c r="N109" i="2"/>
  <c r="M109" i="2"/>
  <c r="L109" i="2"/>
  <c r="K109" i="2"/>
  <c r="J109" i="2"/>
  <c r="I109" i="2"/>
  <c r="H109" i="2"/>
  <c r="G109" i="2"/>
  <c r="M108" i="2"/>
  <c r="K108" i="2"/>
  <c r="G108" i="2"/>
  <c r="O107" i="2"/>
  <c r="N107" i="2"/>
  <c r="M107" i="2"/>
  <c r="K107" i="2"/>
  <c r="H107" i="2"/>
  <c r="I107" i="2" s="1"/>
  <c r="J107" i="2" s="1"/>
  <c r="G107" i="2"/>
  <c r="O106" i="2"/>
  <c r="M106" i="2"/>
  <c r="N106" i="2" s="1"/>
  <c r="L106" i="2"/>
  <c r="K106" i="2"/>
  <c r="J106" i="2"/>
  <c r="I106" i="2"/>
  <c r="H106" i="2"/>
  <c r="G106" i="2"/>
  <c r="O105" i="2"/>
  <c r="N105" i="2"/>
  <c r="M105" i="2"/>
  <c r="L105" i="2"/>
  <c r="K105" i="2"/>
  <c r="J105" i="2"/>
  <c r="I105" i="2"/>
  <c r="H105" i="2"/>
  <c r="G105" i="2"/>
  <c r="M104" i="2"/>
  <c r="K104" i="2"/>
  <c r="G104" i="2"/>
  <c r="M103" i="2"/>
  <c r="K103" i="2"/>
  <c r="H103" i="2"/>
  <c r="I103" i="2" s="1"/>
  <c r="J103" i="2" s="1"/>
  <c r="G103" i="2"/>
  <c r="M102" i="2"/>
  <c r="K102" i="2"/>
  <c r="G102" i="2"/>
  <c r="H102" i="2" s="1"/>
  <c r="I102" i="2" s="1"/>
  <c r="J102" i="2" s="1"/>
  <c r="M101" i="2"/>
  <c r="K101" i="2"/>
  <c r="G101" i="2"/>
  <c r="H101" i="2" s="1"/>
  <c r="I101" i="2" s="1"/>
  <c r="J101" i="2" s="1"/>
  <c r="M100" i="2"/>
  <c r="K100" i="2"/>
  <c r="G100" i="2"/>
  <c r="O99" i="2"/>
  <c r="N99" i="2"/>
  <c r="M99" i="2"/>
  <c r="L99" i="2"/>
  <c r="K99" i="2"/>
  <c r="J99" i="2"/>
  <c r="I99" i="2"/>
  <c r="H99" i="2"/>
  <c r="G99" i="2"/>
  <c r="M98" i="2"/>
  <c r="K98" i="2"/>
  <c r="G98" i="2"/>
  <c r="H98" i="2" s="1"/>
  <c r="I98" i="2" s="1"/>
  <c r="J98" i="2" s="1"/>
  <c r="O97" i="2"/>
  <c r="N97" i="2"/>
  <c r="M97" i="2"/>
  <c r="L97" i="2"/>
  <c r="K97" i="2"/>
  <c r="J97" i="2"/>
  <c r="I97" i="2"/>
  <c r="H97" i="2"/>
  <c r="G97" i="2"/>
  <c r="M96" i="2"/>
  <c r="K96" i="2"/>
  <c r="G96" i="2"/>
  <c r="M95" i="2"/>
  <c r="K95" i="2"/>
  <c r="H95" i="2"/>
  <c r="I95" i="2" s="1"/>
  <c r="J95" i="2" s="1"/>
  <c r="G95" i="2"/>
  <c r="M94" i="2"/>
  <c r="K94" i="2"/>
  <c r="G94" i="2"/>
  <c r="H94" i="2" s="1"/>
  <c r="I94" i="2" s="1"/>
  <c r="J94" i="2" s="1"/>
  <c r="O93" i="2"/>
  <c r="N93" i="2"/>
  <c r="M93" i="2"/>
  <c r="L93" i="2"/>
  <c r="K93" i="2"/>
  <c r="J93" i="2"/>
  <c r="I93" i="2"/>
  <c r="H93" i="2"/>
  <c r="G93" i="2"/>
  <c r="O92" i="2"/>
  <c r="N92" i="2"/>
  <c r="M92" i="2"/>
  <c r="L92" i="2"/>
  <c r="K92" i="2"/>
  <c r="J92" i="2"/>
  <c r="I92" i="2"/>
  <c r="H92" i="2"/>
  <c r="G92" i="2"/>
  <c r="M91" i="2"/>
  <c r="K91" i="2"/>
  <c r="H91" i="2"/>
  <c r="I91" i="2" s="1"/>
  <c r="J91" i="2" s="1"/>
  <c r="G91" i="2"/>
  <c r="M90" i="2"/>
  <c r="K90" i="2"/>
  <c r="G90" i="2"/>
  <c r="H90" i="2" s="1"/>
  <c r="I90" i="2" s="1"/>
  <c r="J90" i="2" s="1"/>
  <c r="M89" i="2"/>
  <c r="K89" i="2"/>
  <c r="G89" i="2"/>
  <c r="H89" i="2" s="1"/>
  <c r="I89" i="2" s="1"/>
  <c r="J89" i="2" s="1"/>
  <c r="M88" i="2"/>
  <c r="K88" i="2"/>
  <c r="G88" i="2"/>
  <c r="M87" i="2"/>
  <c r="K87" i="2"/>
  <c r="H87" i="2"/>
  <c r="I87" i="2" s="1"/>
  <c r="J87" i="2" s="1"/>
  <c r="G87" i="2"/>
  <c r="O86" i="2"/>
  <c r="N86" i="2"/>
  <c r="M86" i="2"/>
  <c r="L86" i="2"/>
  <c r="K86" i="2"/>
  <c r="J86" i="2"/>
  <c r="I86" i="2"/>
  <c r="H86" i="2"/>
  <c r="G86" i="2"/>
  <c r="M85" i="2"/>
  <c r="K85" i="2"/>
  <c r="G85" i="2"/>
  <c r="H85" i="2" s="1"/>
  <c r="I85" i="2" s="1"/>
  <c r="J85" i="2" s="1"/>
  <c r="M84" i="2"/>
  <c r="K84" i="2"/>
  <c r="G84" i="2"/>
  <c r="O83" i="2"/>
  <c r="N83" i="2"/>
  <c r="M83" i="2"/>
  <c r="K83" i="2"/>
  <c r="H83" i="2"/>
  <c r="I83" i="2" s="1"/>
  <c r="J83" i="2" s="1"/>
  <c r="G83" i="2"/>
  <c r="M82" i="2"/>
  <c r="K82" i="2"/>
  <c r="I82" i="2"/>
  <c r="J82" i="2" s="1"/>
  <c r="G82" i="2"/>
  <c r="H82" i="2" s="1"/>
  <c r="M81" i="2"/>
  <c r="K81" i="2"/>
  <c r="J81" i="2"/>
  <c r="G81" i="2"/>
  <c r="H81" i="2" s="1"/>
  <c r="I81" i="2" s="1"/>
  <c r="M80" i="2"/>
  <c r="K80" i="2"/>
  <c r="G80" i="2"/>
  <c r="M79" i="2"/>
  <c r="K79" i="2"/>
  <c r="L79" i="2" s="1"/>
  <c r="O79" i="2" s="1"/>
  <c r="H79" i="2"/>
  <c r="I79" i="2" s="1"/>
  <c r="J79" i="2" s="1"/>
  <c r="G79" i="2"/>
  <c r="M78" i="2"/>
  <c r="K78" i="2"/>
  <c r="G78" i="2"/>
  <c r="H78" i="2" s="1"/>
  <c r="I78" i="2" s="1"/>
  <c r="J78" i="2" s="1"/>
  <c r="M77" i="2"/>
  <c r="K77" i="2"/>
  <c r="J77" i="2"/>
  <c r="G77" i="2"/>
  <c r="H77" i="2" s="1"/>
  <c r="I77" i="2" s="1"/>
  <c r="O76" i="2"/>
  <c r="N76" i="2"/>
  <c r="M76" i="2"/>
  <c r="K76" i="2"/>
  <c r="H76" i="2"/>
  <c r="I76" i="2" s="1"/>
  <c r="G76" i="2"/>
  <c r="M75" i="2"/>
  <c r="K75" i="2"/>
  <c r="I75" i="2"/>
  <c r="J75" i="2" s="1"/>
  <c r="H75" i="2"/>
  <c r="G75" i="2"/>
  <c r="M74" i="2"/>
  <c r="K74" i="2"/>
  <c r="I74" i="2"/>
  <c r="J74" i="2" s="1"/>
  <c r="G74" i="2"/>
  <c r="H74" i="2" s="1"/>
  <c r="M73" i="2"/>
  <c r="K73" i="2"/>
  <c r="H73" i="2"/>
  <c r="I73" i="2" s="1"/>
  <c r="G73" i="2"/>
  <c r="J73" i="2" s="1"/>
  <c r="M72" i="2"/>
  <c r="K72" i="2"/>
  <c r="G72" i="2"/>
  <c r="H72" i="2" s="1"/>
  <c r="I72" i="2" s="1"/>
  <c r="O71" i="2"/>
  <c r="N71" i="2"/>
  <c r="M71" i="2"/>
  <c r="L71" i="2"/>
  <c r="K71" i="2"/>
  <c r="J71" i="2"/>
  <c r="I71" i="2"/>
  <c r="H71" i="2"/>
  <c r="G71" i="2"/>
  <c r="M70" i="2"/>
  <c r="K70" i="2"/>
  <c r="G70" i="2"/>
  <c r="H70" i="2" s="1"/>
  <c r="I70" i="2" s="1"/>
  <c r="M69" i="2"/>
  <c r="K69" i="2"/>
  <c r="G69" i="2"/>
  <c r="M68" i="2"/>
  <c r="K68" i="2"/>
  <c r="G68" i="2"/>
  <c r="M67" i="2"/>
  <c r="K67" i="2"/>
  <c r="J67" i="2"/>
  <c r="I67" i="2"/>
  <c r="H67" i="2"/>
  <c r="G67" i="2"/>
  <c r="M66" i="2"/>
  <c r="K66" i="2"/>
  <c r="J66" i="2"/>
  <c r="I66" i="2"/>
  <c r="G66" i="2"/>
  <c r="H66" i="2" s="1"/>
  <c r="M65" i="2"/>
  <c r="K65" i="2"/>
  <c r="J65" i="2"/>
  <c r="H65" i="2"/>
  <c r="I65" i="2" s="1"/>
  <c r="G65" i="2"/>
  <c r="M64" i="2"/>
  <c r="K64" i="2"/>
  <c r="H64" i="2"/>
  <c r="I64" i="2" s="1"/>
  <c r="G64" i="2"/>
  <c r="M63" i="2"/>
  <c r="K63" i="2"/>
  <c r="H63" i="2"/>
  <c r="I63" i="2" s="1"/>
  <c r="J63" i="2" s="1"/>
  <c r="G63" i="2"/>
  <c r="O62" i="2"/>
  <c r="M62" i="2"/>
  <c r="N62" i="2" s="1"/>
  <c r="L62" i="2"/>
  <c r="K62" i="2"/>
  <c r="J62" i="2"/>
  <c r="I62" i="2"/>
  <c r="H62" i="2"/>
  <c r="G62" i="2"/>
  <c r="O61" i="2"/>
  <c r="N61" i="2"/>
  <c r="M61" i="2"/>
  <c r="L61" i="2"/>
  <c r="K61" i="2"/>
  <c r="J61" i="2"/>
  <c r="I61" i="2"/>
  <c r="H61" i="2"/>
  <c r="G61" i="2"/>
  <c r="O60" i="2"/>
  <c r="M60" i="2"/>
  <c r="L60" i="2"/>
  <c r="K60" i="2"/>
  <c r="J60" i="2"/>
  <c r="I60" i="2"/>
  <c r="H60" i="2"/>
  <c r="G60" i="2"/>
  <c r="N59" i="2"/>
  <c r="M59" i="2"/>
  <c r="L59" i="2"/>
  <c r="O59" i="2" s="1"/>
  <c r="K59" i="2"/>
  <c r="J59" i="2"/>
  <c r="I59" i="2"/>
  <c r="H59" i="2"/>
  <c r="G59" i="2"/>
  <c r="O58" i="2"/>
  <c r="N58" i="2" s="1"/>
  <c r="M58" i="2"/>
  <c r="L58" i="2"/>
  <c r="K58" i="2"/>
  <c r="J58" i="2"/>
  <c r="I58" i="2"/>
  <c r="H58" i="2"/>
  <c r="G58" i="2"/>
  <c r="M57" i="2"/>
  <c r="L57" i="2"/>
  <c r="O57" i="2" s="1"/>
  <c r="N57" i="2" s="1"/>
  <c r="K57" i="2"/>
  <c r="J57" i="2"/>
  <c r="I57" i="2"/>
  <c r="H57" i="2"/>
  <c r="G57" i="2"/>
  <c r="M56" i="2"/>
  <c r="K56" i="2"/>
  <c r="H56" i="2"/>
  <c r="I56" i="2" s="1"/>
  <c r="G56" i="2"/>
  <c r="M55" i="2"/>
  <c r="K55" i="2"/>
  <c r="I55" i="2"/>
  <c r="J55" i="2" s="1"/>
  <c r="H55" i="2"/>
  <c r="G55" i="2"/>
  <c r="O54" i="2"/>
  <c r="N54" i="2"/>
  <c r="M54" i="2"/>
  <c r="L54" i="2"/>
  <c r="K54" i="2"/>
  <c r="J54" i="2"/>
  <c r="I54" i="2"/>
  <c r="H54" i="2"/>
  <c r="G54" i="2"/>
  <c r="O53" i="2"/>
  <c r="N53" i="2" s="1"/>
  <c r="M53" i="2"/>
  <c r="L53" i="2"/>
  <c r="K53" i="2"/>
  <c r="J53" i="2"/>
  <c r="I53" i="2"/>
  <c r="H53" i="2"/>
  <c r="G53" i="2"/>
  <c r="M52" i="2"/>
  <c r="K52" i="2"/>
  <c r="H52" i="2"/>
  <c r="I52" i="2" s="1"/>
  <c r="G52" i="2"/>
  <c r="M51" i="2"/>
  <c r="K51" i="2"/>
  <c r="I51" i="2"/>
  <c r="J51" i="2" s="1"/>
  <c r="H51" i="2"/>
  <c r="G51" i="2"/>
  <c r="M50" i="2"/>
  <c r="K50" i="2"/>
  <c r="G50" i="2"/>
  <c r="H50" i="2" s="1"/>
  <c r="I50" i="2" s="1"/>
  <c r="J50" i="2" s="1"/>
  <c r="M49" i="2"/>
  <c r="K49" i="2"/>
  <c r="G49" i="2"/>
  <c r="M48" i="2"/>
  <c r="K48" i="2"/>
  <c r="H48" i="2"/>
  <c r="I48" i="2" s="1"/>
  <c r="G48" i="2"/>
  <c r="J48" i="2" s="1"/>
  <c r="M47" i="2"/>
  <c r="K47" i="2"/>
  <c r="I47" i="2"/>
  <c r="J47" i="2" s="1"/>
  <c r="H47" i="2"/>
  <c r="G47" i="2"/>
  <c r="M46" i="2"/>
  <c r="K46" i="2"/>
  <c r="G46" i="2"/>
  <c r="H46" i="2" s="1"/>
  <c r="I46" i="2" s="1"/>
  <c r="J46" i="2" s="1"/>
  <c r="M45" i="2"/>
  <c r="K45" i="2"/>
  <c r="G45" i="2"/>
  <c r="M44" i="2"/>
  <c r="K44" i="2"/>
  <c r="H44" i="2"/>
  <c r="I44" i="2" s="1"/>
  <c r="G44" i="2"/>
  <c r="M43" i="2"/>
  <c r="K43" i="2"/>
  <c r="I43" i="2"/>
  <c r="J43" i="2" s="1"/>
  <c r="H43" i="2"/>
  <c r="G43" i="2"/>
  <c r="M42" i="2"/>
  <c r="K42" i="2"/>
  <c r="G42" i="2"/>
  <c r="H42" i="2" s="1"/>
  <c r="I42" i="2" s="1"/>
  <c r="J42" i="2" s="1"/>
  <c r="M41" i="2"/>
  <c r="K41" i="2"/>
  <c r="G41" i="2"/>
  <c r="M40" i="2"/>
  <c r="K40" i="2"/>
  <c r="H40" i="2"/>
  <c r="I40" i="2" s="1"/>
  <c r="G40" i="2"/>
  <c r="J40" i="2" s="1"/>
  <c r="M39" i="2"/>
  <c r="K39" i="2"/>
  <c r="I39" i="2"/>
  <c r="J39" i="2" s="1"/>
  <c r="H39" i="2"/>
  <c r="G39" i="2"/>
  <c r="M38" i="2"/>
  <c r="K38" i="2"/>
  <c r="G38" i="2"/>
  <c r="H38" i="2" s="1"/>
  <c r="I38" i="2" s="1"/>
  <c r="J38" i="2" s="1"/>
  <c r="M37" i="2"/>
  <c r="K37" i="2"/>
  <c r="G37" i="2"/>
  <c r="M36" i="2"/>
  <c r="K36" i="2"/>
  <c r="H36" i="2"/>
  <c r="I36" i="2" s="1"/>
  <c r="G36" i="2"/>
  <c r="M35" i="2"/>
  <c r="K35" i="2"/>
  <c r="I35" i="2"/>
  <c r="J35" i="2" s="1"/>
  <c r="H35" i="2"/>
  <c r="G35" i="2"/>
  <c r="M34" i="2"/>
  <c r="K34" i="2"/>
  <c r="G34" i="2"/>
  <c r="H34" i="2" s="1"/>
  <c r="I34" i="2" s="1"/>
  <c r="J34" i="2" s="1"/>
  <c r="M33" i="2"/>
  <c r="K33" i="2"/>
  <c r="G33" i="2"/>
  <c r="M32" i="2"/>
  <c r="K32" i="2"/>
  <c r="H32" i="2"/>
  <c r="I32" i="2" s="1"/>
  <c r="G32" i="2"/>
  <c r="J32" i="2" s="1"/>
  <c r="M31" i="2"/>
  <c r="K31" i="2"/>
  <c r="I31" i="2"/>
  <c r="J31" i="2" s="1"/>
  <c r="H31" i="2"/>
  <c r="G31" i="2"/>
  <c r="O30" i="2"/>
  <c r="N30" i="2"/>
  <c r="M30" i="2"/>
  <c r="K30" i="2"/>
  <c r="G30" i="2"/>
  <c r="H30" i="2" s="1"/>
  <c r="I30" i="2" s="1"/>
  <c r="J30" i="2" s="1"/>
  <c r="M29" i="2"/>
  <c r="K29" i="2"/>
  <c r="G29" i="2"/>
  <c r="M28" i="2"/>
  <c r="K28" i="2"/>
  <c r="H28" i="2"/>
  <c r="I28" i="2" s="1"/>
  <c r="G28" i="2"/>
  <c r="M27" i="2"/>
  <c r="K27" i="2"/>
  <c r="I27" i="2"/>
  <c r="J27" i="2" s="1"/>
  <c r="H27" i="2"/>
  <c r="G27" i="2"/>
  <c r="M26" i="2"/>
  <c r="K26" i="2"/>
  <c r="G26" i="2"/>
  <c r="H26" i="2" s="1"/>
  <c r="I26" i="2" s="1"/>
  <c r="J26" i="2" s="1"/>
  <c r="M25" i="2"/>
  <c r="K25" i="2"/>
  <c r="G25" i="2"/>
  <c r="O24" i="2"/>
  <c r="N24" i="2"/>
  <c r="M24" i="2"/>
  <c r="L24" i="2"/>
  <c r="K24" i="2"/>
  <c r="J24" i="2"/>
  <c r="I24" i="2"/>
  <c r="H24" i="2"/>
  <c r="G24" i="2"/>
  <c r="M23" i="2"/>
  <c r="K23" i="2"/>
  <c r="I23" i="2"/>
  <c r="J23" i="2" s="1"/>
  <c r="H23" i="2"/>
  <c r="G23" i="2"/>
  <c r="O22" i="2"/>
  <c r="N22" i="2"/>
  <c r="M22" i="2"/>
  <c r="L22" i="2"/>
  <c r="K22" i="2"/>
  <c r="J22" i="2"/>
  <c r="I22" i="2"/>
  <c r="H22" i="2"/>
  <c r="G22" i="2"/>
  <c r="M21" i="2"/>
  <c r="K21" i="2"/>
  <c r="G21" i="2"/>
  <c r="M20" i="2"/>
  <c r="K20" i="2"/>
  <c r="H20" i="2"/>
  <c r="I20" i="2" s="1"/>
  <c r="G20" i="2"/>
  <c r="J20" i="2" s="1"/>
  <c r="M19" i="2"/>
  <c r="K19" i="2"/>
  <c r="I19" i="2"/>
  <c r="J19" i="2" s="1"/>
  <c r="H19" i="2"/>
  <c r="G19" i="2"/>
  <c r="M18" i="2"/>
  <c r="K18" i="2"/>
  <c r="G18" i="2"/>
  <c r="H18" i="2" s="1"/>
  <c r="I18" i="2" s="1"/>
  <c r="J18" i="2" s="1"/>
  <c r="M17" i="2"/>
  <c r="K17" i="2"/>
  <c r="G17" i="2"/>
  <c r="O16" i="2"/>
  <c r="M16" i="2"/>
  <c r="N16" i="2" s="1"/>
  <c r="L16" i="2"/>
  <c r="K16" i="2"/>
  <c r="J16" i="2"/>
  <c r="I16" i="2"/>
  <c r="H16" i="2"/>
  <c r="G16" i="2"/>
  <c r="M15" i="2"/>
  <c r="K15" i="2"/>
  <c r="I15" i="2"/>
  <c r="J15" i="2" s="1"/>
  <c r="H15" i="2"/>
  <c r="G15" i="2"/>
  <c r="M14" i="2"/>
  <c r="K14" i="2"/>
  <c r="G14" i="2"/>
  <c r="H14" i="2" s="1"/>
  <c r="I14" i="2" s="1"/>
  <c r="J14" i="2" s="1"/>
  <c r="M13" i="2"/>
  <c r="K13" i="2"/>
  <c r="G13" i="2"/>
  <c r="M12" i="2"/>
  <c r="K12" i="2"/>
  <c r="H12" i="2"/>
  <c r="I12" i="2" s="1"/>
  <c r="G12" i="2"/>
  <c r="J12" i="2" s="1"/>
  <c r="O11" i="2"/>
  <c r="M11" i="2"/>
  <c r="N11" i="2" s="1"/>
  <c r="L11" i="2"/>
  <c r="K11" i="2"/>
  <c r="J11" i="2"/>
  <c r="I11" i="2"/>
  <c r="H11" i="2"/>
  <c r="G11" i="2"/>
  <c r="M10" i="2"/>
  <c r="K10" i="2"/>
  <c r="G10" i="2"/>
  <c r="H10" i="2" s="1"/>
  <c r="I10" i="2" s="1"/>
  <c r="J10" i="2" s="1"/>
  <c r="M9" i="2"/>
  <c r="K9" i="2"/>
  <c r="G9" i="2"/>
  <c r="M8" i="2"/>
  <c r="K8" i="2"/>
  <c r="H8" i="2"/>
  <c r="I8" i="2" s="1"/>
  <c r="G8" i="2"/>
  <c r="J8" i="2" s="1"/>
  <c r="M7" i="2"/>
  <c r="K7" i="2"/>
  <c r="I7" i="2"/>
  <c r="J7" i="2" s="1"/>
  <c r="H7" i="2"/>
  <c r="G7" i="2"/>
  <c r="M6" i="2"/>
  <c r="K6" i="2"/>
  <c r="G6" i="2"/>
  <c r="H6" i="2" s="1"/>
  <c r="I6" i="2" s="1"/>
  <c r="J6" i="2" s="1"/>
  <c r="M5" i="2"/>
  <c r="K5" i="2"/>
  <c r="G5" i="2"/>
  <c r="M4" i="2"/>
  <c r="K4" i="2"/>
  <c r="H4" i="2"/>
  <c r="I4" i="2" s="1"/>
  <c r="G4" i="2"/>
  <c r="M3" i="2"/>
  <c r="M1" i="2" s="1"/>
  <c r="K3" i="2"/>
  <c r="I3" i="2"/>
  <c r="J3" i="2" s="1"/>
  <c r="H3" i="2"/>
  <c r="G3" i="2"/>
  <c r="D1" i="2"/>
  <c r="M426" i="1"/>
  <c r="L426" i="1"/>
  <c r="O426" i="1" s="1"/>
  <c r="N426" i="1" s="1"/>
  <c r="K426" i="1"/>
  <c r="J426" i="1"/>
  <c r="I426" i="1"/>
  <c r="H426" i="1"/>
  <c r="G426" i="1"/>
  <c r="O425" i="1"/>
  <c r="M425" i="1"/>
  <c r="N425" i="1" s="1"/>
  <c r="L425" i="1"/>
  <c r="K425" i="1"/>
  <c r="J425" i="1"/>
  <c r="I425" i="1"/>
  <c r="H425" i="1"/>
  <c r="G425" i="1"/>
  <c r="M424" i="1"/>
  <c r="L424" i="1"/>
  <c r="O424" i="1" s="1"/>
  <c r="N424" i="1" s="1"/>
  <c r="K424" i="1"/>
  <c r="J424" i="1"/>
  <c r="I424" i="1"/>
  <c r="H424" i="1"/>
  <c r="G424" i="1"/>
  <c r="O423" i="1"/>
  <c r="M423" i="1"/>
  <c r="N423" i="1" s="1"/>
  <c r="L423" i="1"/>
  <c r="K423" i="1"/>
  <c r="J423" i="1"/>
  <c r="I423" i="1"/>
  <c r="H423" i="1"/>
  <c r="G423" i="1"/>
  <c r="M422" i="1"/>
  <c r="L422" i="1"/>
  <c r="O422" i="1" s="1"/>
  <c r="N422" i="1" s="1"/>
  <c r="K422" i="1"/>
  <c r="J422" i="1"/>
  <c r="I422" i="1"/>
  <c r="H422" i="1"/>
  <c r="G422" i="1"/>
  <c r="O421" i="1"/>
  <c r="M421" i="1"/>
  <c r="N421" i="1" s="1"/>
  <c r="L421" i="1"/>
  <c r="K421" i="1"/>
  <c r="J421" i="1"/>
  <c r="I421" i="1"/>
  <c r="H421" i="1"/>
  <c r="G421" i="1"/>
  <c r="N420" i="1"/>
  <c r="M420" i="1"/>
  <c r="L420" i="1"/>
  <c r="O420" i="1" s="1"/>
  <c r="K420" i="1"/>
  <c r="J420" i="1"/>
  <c r="I420" i="1"/>
  <c r="H420" i="1"/>
  <c r="G420" i="1"/>
  <c r="O419" i="1"/>
  <c r="N419" i="1"/>
  <c r="M419" i="1"/>
  <c r="L419" i="1"/>
  <c r="K419" i="1"/>
  <c r="J419" i="1"/>
  <c r="I419" i="1"/>
  <c r="H419" i="1"/>
  <c r="G419" i="1"/>
  <c r="M418" i="1"/>
  <c r="L418" i="1"/>
  <c r="O418" i="1" s="1"/>
  <c r="N418" i="1" s="1"/>
  <c r="K418" i="1"/>
  <c r="J418" i="1"/>
  <c r="I418" i="1"/>
  <c r="H418" i="1"/>
  <c r="G418" i="1"/>
  <c r="M417" i="1"/>
  <c r="N417" i="1" s="1"/>
  <c r="L417" i="1"/>
  <c r="O417" i="1" s="1"/>
  <c r="K417" i="1"/>
  <c r="J417" i="1"/>
  <c r="I417" i="1"/>
  <c r="H417" i="1"/>
  <c r="G417" i="1"/>
  <c r="N416" i="1"/>
  <c r="M416" i="1"/>
  <c r="L416" i="1"/>
  <c r="O416" i="1" s="1"/>
  <c r="K416" i="1"/>
  <c r="J416" i="1"/>
  <c r="I416" i="1"/>
  <c r="H416" i="1"/>
  <c r="G416" i="1"/>
  <c r="O415" i="1"/>
  <c r="N415" i="1" s="1"/>
  <c r="M415" i="1"/>
  <c r="L415" i="1"/>
  <c r="K415" i="1"/>
  <c r="J415" i="1"/>
  <c r="I415" i="1"/>
  <c r="H415" i="1"/>
  <c r="G415" i="1"/>
  <c r="O414" i="1"/>
  <c r="N414" i="1"/>
  <c r="M414" i="1"/>
  <c r="L414" i="1"/>
  <c r="K414" i="1"/>
  <c r="J414" i="1"/>
  <c r="I414" i="1"/>
  <c r="H414" i="1"/>
  <c r="G414" i="1"/>
  <c r="M413" i="1"/>
  <c r="N413" i="1" s="1"/>
  <c r="L413" i="1"/>
  <c r="O413" i="1" s="1"/>
  <c r="K413" i="1"/>
  <c r="J413" i="1"/>
  <c r="I413" i="1"/>
  <c r="H413" i="1"/>
  <c r="G413" i="1"/>
  <c r="N412" i="1"/>
  <c r="M412" i="1"/>
  <c r="L412" i="1"/>
  <c r="O412" i="1" s="1"/>
  <c r="K412" i="1"/>
  <c r="J412" i="1"/>
  <c r="I412" i="1"/>
  <c r="H412" i="1"/>
  <c r="G412" i="1"/>
  <c r="O411" i="1"/>
  <c r="N411" i="1" s="1"/>
  <c r="M411" i="1"/>
  <c r="L411" i="1"/>
  <c r="K411" i="1"/>
  <c r="J411" i="1"/>
  <c r="I411" i="1"/>
  <c r="H411" i="1"/>
  <c r="G411" i="1"/>
  <c r="M410" i="1"/>
  <c r="L410" i="1"/>
  <c r="O410" i="1" s="1"/>
  <c r="N410" i="1" s="1"/>
  <c r="K410" i="1"/>
  <c r="J410" i="1"/>
  <c r="I410" i="1"/>
  <c r="H410" i="1"/>
  <c r="G410" i="1"/>
  <c r="O409" i="1"/>
  <c r="N409" i="1"/>
  <c r="M409" i="1"/>
  <c r="L409" i="1"/>
  <c r="K409" i="1"/>
  <c r="J409" i="1"/>
  <c r="I409" i="1"/>
  <c r="H409" i="1"/>
  <c r="G409" i="1"/>
  <c r="N408" i="1"/>
  <c r="M408" i="1"/>
  <c r="L408" i="1"/>
  <c r="O408" i="1" s="1"/>
  <c r="K408" i="1"/>
  <c r="J408" i="1"/>
  <c r="I408" i="1"/>
  <c r="H408" i="1"/>
  <c r="G408" i="1"/>
  <c r="O407" i="1"/>
  <c r="N407" i="1" s="1"/>
  <c r="M407" i="1"/>
  <c r="L407" i="1"/>
  <c r="K407" i="1"/>
  <c r="J407" i="1"/>
  <c r="I407" i="1"/>
  <c r="H407" i="1"/>
  <c r="G407" i="1"/>
  <c r="M406" i="1"/>
  <c r="L406" i="1"/>
  <c r="O406" i="1" s="1"/>
  <c r="N406" i="1" s="1"/>
  <c r="K406" i="1"/>
  <c r="J406" i="1"/>
  <c r="I406" i="1"/>
  <c r="H406" i="1"/>
  <c r="G406" i="1"/>
  <c r="M405" i="1"/>
  <c r="N405" i="1" s="1"/>
  <c r="L405" i="1"/>
  <c r="O405" i="1" s="1"/>
  <c r="K405" i="1"/>
  <c r="J405" i="1"/>
  <c r="I405" i="1"/>
  <c r="H405" i="1"/>
  <c r="G405" i="1"/>
  <c r="M404" i="1"/>
  <c r="L404" i="1"/>
  <c r="O404" i="1" s="1"/>
  <c r="N404" i="1" s="1"/>
  <c r="K404" i="1"/>
  <c r="J404" i="1"/>
  <c r="I404" i="1"/>
  <c r="H404" i="1"/>
  <c r="G404" i="1"/>
  <c r="O403" i="1"/>
  <c r="N403" i="1"/>
  <c r="M403" i="1"/>
  <c r="L403" i="1"/>
  <c r="K403" i="1"/>
  <c r="J403" i="1"/>
  <c r="I403" i="1"/>
  <c r="H403" i="1"/>
  <c r="G403" i="1"/>
  <c r="M402" i="1"/>
  <c r="N402" i="1" s="1"/>
  <c r="L402" i="1"/>
  <c r="O402" i="1" s="1"/>
  <c r="K402" i="1"/>
  <c r="J402" i="1"/>
  <c r="I402" i="1"/>
  <c r="H402" i="1"/>
  <c r="G402" i="1"/>
  <c r="M401" i="1"/>
  <c r="L401" i="1"/>
  <c r="O401" i="1" s="1"/>
  <c r="K401" i="1"/>
  <c r="J401" i="1"/>
  <c r="I401" i="1"/>
  <c r="H401" i="1"/>
  <c r="G401" i="1"/>
  <c r="N400" i="1"/>
  <c r="M400" i="1"/>
  <c r="L400" i="1"/>
  <c r="O400" i="1" s="1"/>
  <c r="K400" i="1"/>
  <c r="J400" i="1"/>
  <c r="I400" i="1"/>
  <c r="H400" i="1"/>
  <c r="G400" i="1"/>
  <c r="O399" i="1"/>
  <c r="N399" i="1" s="1"/>
  <c r="M399" i="1"/>
  <c r="L399" i="1"/>
  <c r="K399" i="1"/>
  <c r="J399" i="1"/>
  <c r="I399" i="1"/>
  <c r="H399" i="1"/>
  <c r="G399" i="1"/>
  <c r="M398" i="1"/>
  <c r="N398" i="1" s="1"/>
  <c r="L398" i="1"/>
  <c r="O398" i="1" s="1"/>
  <c r="K398" i="1"/>
  <c r="J398" i="1"/>
  <c r="I398" i="1"/>
  <c r="H398" i="1"/>
  <c r="G398" i="1"/>
  <c r="M397" i="1"/>
  <c r="L397" i="1"/>
  <c r="O397" i="1" s="1"/>
  <c r="K397" i="1"/>
  <c r="J397" i="1"/>
  <c r="I397" i="1"/>
  <c r="H397" i="1"/>
  <c r="G397" i="1"/>
  <c r="M396" i="1"/>
  <c r="L396" i="1"/>
  <c r="O396" i="1" s="1"/>
  <c r="N396" i="1" s="1"/>
  <c r="K396" i="1"/>
  <c r="J396" i="1"/>
  <c r="I396" i="1"/>
  <c r="H396" i="1"/>
  <c r="G396" i="1"/>
  <c r="O395" i="1"/>
  <c r="N395" i="1" s="1"/>
  <c r="M395" i="1"/>
  <c r="L395" i="1"/>
  <c r="K395" i="1"/>
  <c r="J395" i="1"/>
  <c r="I395" i="1"/>
  <c r="H395" i="1"/>
  <c r="G395" i="1"/>
  <c r="M394" i="1"/>
  <c r="N394" i="1" s="1"/>
  <c r="L394" i="1"/>
  <c r="O394" i="1" s="1"/>
  <c r="K394" i="1"/>
  <c r="J394" i="1"/>
  <c r="I394" i="1"/>
  <c r="H394" i="1"/>
  <c r="G394" i="1"/>
  <c r="M393" i="1"/>
  <c r="L393" i="1"/>
  <c r="O393" i="1" s="1"/>
  <c r="K393" i="1"/>
  <c r="J393" i="1"/>
  <c r="I393" i="1"/>
  <c r="H393" i="1"/>
  <c r="G393" i="1"/>
  <c r="N392" i="1"/>
  <c r="M392" i="1"/>
  <c r="L392" i="1"/>
  <c r="O392" i="1" s="1"/>
  <c r="K392" i="1"/>
  <c r="J392" i="1"/>
  <c r="I392" i="1"/>
  <c r="H392" i="1"/>
  <c r="G392" i="1"/>
  <c r="O391" i="1"/>
  <c r="N391" i="1" s="1"/>
  <c r="M391" i="1"/>
  <c r="L391" i="1"/>
  <c r="K391" i="1"/>
  <c r="J391" i="1"/>
  <c r="I391" i="1"/>
  <c r="H391" i="1"/>
  <c r="G391" i="1"/>
  <c r="M390" i="1"/>
  <c r="N390" i="1" s="1"/>
  <c r="L390" i="1"/>
  <c r="O390" i="1" s="1"/>
  <c r="K390" i="1"/>
  <c r="J390" i="1"/>
  <c r="I390" i="1"/>
  <c r="H390" i="1"/>
  <c r="G390" i="1"/>
  <c r="M389" i="1"/>
  <c r="L389" i="1"/>
  <c r="O389" i="1" s="1"/>
  <c r="K389" i="1"/>
  <c r="J389" i="1"/>
  <c r="I389" i="1"/>
  <c r="H389" i="1"/>
  <c r="G389" i="1"/>
  <c r="M388" i="1"/>
  <c r="L388" i="1"/>
  <c r="O388" i="1" s="1"/>
  <c r="N388" i="1" s="1"/>
  <c r="K388" i="1"/>
  <c r="J388" i="1"/>
  <c r="I388" i="1"/>
  <c r="H388" i="1"/>
  <c r="G388" i="1"/>
  <c r="O387" i="1"/>
  <c r="N387" i="1" s="1"/>
  <c r="M387" i="1"/>
  <c r="L387" i="1"/>
  <c r="K387" i="1"/>
  <c r="J387" i="1"/>
  <c r="I387" i="1"/>
  <c r="H387" i="1"/>
  <c r="G387" i="1"/>
  <c r="M386" i="1"/>
  <c r="N386" i="1" s="1"/>
  <c r="L386" i="1"/>
  <c r="O386" i="1" s="1"/>
  <c r="K386" i="1"/>
  <c r="J386" i="1"/>
  <c r="I386" i="1"/>
  <c r="H386" i="1"/>
  <c r="G386" i="1"/>
  <c r="M385" i="1"/>
  <c r="L385" i="1"/>
  <c r="O385" i="1" s="1"/>
  <c r="K385" i="1"/>
  <c r="J385" i="1"/>
  <c r="I385" i="1"/>
  <c r="H385" i="1"/>
  <c r="G385" i="1"/>
  <c r="N384" i="1"/>
  <c r="M384" i="1"/>
  <c r="L384" i="1"/>
  <c r="O384" i="1" s="1"/>
  <c r="K384" i="1"/>
  <c r="J384" i="1"/>
  <c r="I384" i="1"/>
  <c r="H384" i="1"/>
  <c r="G384" i="1"/>
  <c r="O383" i="1"/>
  <c r="N383" i="1" s="1"/>
  <c r="M383" i="1"/>
  <c r="L383" i="1"/>
  <c r="K383" i="1"/>
  <c r="J383" i="1"/>
  <c r="I383" i="1"/>
  <c r="H383" i="1"/>
  <c r="G383" i="1"/>
  <c r="M382" i="1"/>
  <c r="N382" i="1" s="1"/>
  <c r="L382" i="1"/>
  <c r="O382" i="1" s="1"/>
  <c r="K382" i="1"/>
  <c r="J382" i="1"/>
  <c r="I382" i="1"/>
  <c r="H382" i="1"/>
  <c r="G382" i="1"/>
  <c r="M381" i="1"/>
  <c r="L381" i="1"/>
  <c r="O381" i="1" s="1"/>
  <c r="K381" i="1"/>
  <c r="J381" i="1"/>
  <c r="I381" i="1"/>
  <c r="H381" i="1"/>
  <c r="G381" i="1"/>
  <c r="M380" i="1"/>
  <c r="L380" i="1"/>
  <c r="O380" i="1" s="1"/>
  <c r="N380" i="1" s="1"/>
  <c r="K380" i="1"/>
  <c r="J380" i="1"/>
  <c r="I380" i="1"/>
  <c r="H380" i="1"/>
  <c r="G380" i="1"/>
  <c r="O379" i="1"/>
  <c r="N379" i="1" s="1"/>
  <c r="M379" i="1"/>
  <c r="L379" i="1"/>
  <c r="K379" i="1"/>
  <c r="J379" i="1"/>
  <c r="I379" i="1"/>
  <c r="H379" i="1"/>
  <c r="G379" i="1"/>
  <c r="M378" i="1"/>
  <c r="N378" i="1" s="1"/>
  <c r="L378" i="1"/>
  <c r="O378" i="1" s="1"/>
  <c r="K378" i="1"/>
  <c r="J378" i="1"/>
  <c r="I378" i="1"/>
  <c r="H378" i="1"/>
  <c r="G378" i="1"/>
  <c r="M377" i="1"/>
  <c r="L377" i="1"/>
  <c r="O377" i="1" s="1"/>
  <c r="K377" i="1"/>
  <c r="J377" i="1"/>
  <c r="I377" i="1"/>
  <c r="H377" i="1"/>
  <c r="G377" i="1"/>
  <c r="N376" i="1"/>
  <c r="M376" i="1"/>
  <c r="L376" i="1"/>
  <c r="O376" i="1" s="1"/>
  <c r="K376" i="1"/>
  <c r="J376" i="1"/>
  <c r="I376" i="1"/>
  <c r="H376" i="1"/>
  <c r="G376" i="1"/>
  <c r="O375" i="1"/>
  <c r="N375" i="1" s="1"/>
  <c r="M375" i="1"/>
  <c r="L375" i="1"/>
  <c r="K375" i="1"/>
  <c r="J375" i="1"/>
  <c r="I375" i="1"/>
  <c r="H375" i="1"/>
  <c r="G375" i="1"/>
  <c r="M374" i="1"/>
  <c r="N374" i="1" s="1"/>
  <c r="L374" i="1"/>
  <c r="O374" i="1" s="1"/>
  <c r="K374" i="1"/>
  <c r="J374" i="1"/>
  <c r="I374" i="1"/>
  <c r="H374" i="1"/>
  <c r="G374" i="1"/>
  <c r="M373" i="1"/>
  <c r="L373" i="1"/>
  <c r="O373" i="1" s="1"/>
  <c r="K373" i="1"/>
  <c r="J373" i="1"/>
  <c r="I373" i="1"/>
  <c r="H373" i="1"/>
  <c r="G373" i="1"/>
  <c r="M372" i="1"/>
  <c r="L372" i="1"/>
  <c r="O372" i="1" s="1"/>
  <c r="N372" i="1" s="1"/>
  <c r="K372" i="1"/>
  <c r="J372" i="1"/>
  <c r="I372" i="1"/>
  <c r="H372" i="1"/>
  <c r="G372" i="1"/>
  <c r="O371" i="1"/>
  <c r="N371" i="1"/>
  <c r="M371" i="1"/>
  <c r="L371" i="1"/>
  <c r="K371" i="1"/>
  <c r="J371" i="1"/>
  <c r="I371" i="1"/>
  <c r="H371" i="1"/>
  <c r="G371" i="1"/>
  <c r="M370" i="1"/>
  <c r="L370" i="1"/>
  <c r="O370" i="1" s="1"/>
  <c r="K370" i="1"/>
  <c r="J370" i="1"/>
  <c r="I370" i="1"/>
  <c r="H370" i="1"/>
  <c r="G370" i="1"/>
  <c r="M369" i="1"/>
  <c r="N369" i="1" s="1"/>
  <c r="L369" i="1"/>
  <c r="O369" i="1" s="1"/>
  <c r="K369" i="1"/>
  <c r="J369" i="1"/>
  <c r="I369" i="1"/>
  <c r="H369" i="1"/>
  <c r="G369" i="1"/>
  <c r="O368" i="1"/>
  <c r="N368" i="1"/>
  <c r="M368" i="1"/>
  <c r="L368" i="1"/>
  <c r="K368" i="1"/>
  <c r="J368" i="1"/>
  <c r="I368" i="1"/>
  <c r="H368" i="1"/>
  <c r="G368" i="1"/>
  <c r="O367" i="1"/>
  <c r="N367" i="1" s="1"/>
  <c r="M367" i="1"/>
  <c r="L367" i="1"/>
  <c r="K367" i="1"/>
  <c r="J367" i="1"/>
  <c r="I367" i="1"/>
  <c r="H367" i="1"/>
  <c r="G367" i="1"/>
  <c r="M366" i="1"/>
  <c r="N366" i="1" s="1"/>
  <c r="L366" i="1"/>
  <c r="O366" i="1" s="1"/>
  <c r="K366" i="1"/>
  <c r="J366" i="1"/>
  <c r="I366" i="1"/>
  <c r="H366" i="1"/>
  <c r="G366" i="1"/>
  <c r="M365" i="1"/>
  <c r="L365" i="1"/>
  <c r="O365" i="1" s="1"/>
  <c r="K365" i="1"/>
  <c r="J365" i="1"/>
  <c r="I365" i="1"/>
  <c r="H365" i="1"/>
  <c r="G365" i="1"/>
  <c r="O364" i="1"/>
  <c r="N364" i="1"/>
  <c r="M364" i="1"/>
  <c r="L364" i="1"/>
  <c r="K364" i="1"/>
  <c r="J364" i="1"/>
  <c r="I364" i="1"/>
  <c r="H364" i="1"/>
  <c r="G364" i="1"/>
  <c r="O363" i="1"/>
  <c r="N363" i="1" s="1"/>
  <c r="M363" i="1"/>
  <c r="L363" i="1"/>
  <c r="K363" i="1"/>
  <c r="J363" i="1"/>
  <c r="I363" i="1"/>
  <c r="H363" i="1"/>
  <c r="G363" i="1"/>
  <c r="M362" i="1"/>
  <c r="L362" i="1"/>
  <c r="O362" i="1" s="1"/>
  <c r="K362" i="1"/>
  <c r="J362" i="1"/>
  <c r="I362" i="1"/>
  <c r="H362" i="1"/>
  <c r="G362" i="1"/>
  <c r="M361" i="1"/>
  <c r="N361" i="1" s="1"/>
  <c r="L361" i="1"/>
  <c r="O361" i="1" s="1"/>
  <c r="K361" i="1"/>
  <c r="J361" i="1"/>
  <c r="I361" i="1"/>
  <c r="H361" i="1"/>
  <c r="G361" i="1"/>
  <c r="O360" i="1"/>
  <c r="N360" i="1"/>
  <c r="M360" i="1"/>
  <c r="L360" i="1"/>
  <c r="K360" i="1"/>
  <c r="J360" i="1"/>
  <c r="I360" i="1"/>
  <c r="H360" i="1"/>
  <c r="G360" i="1"/>
  <c r="O359" i="1"/>
  <c r="N359" i="1" s="1"/>
  <c r="M359" i="1"/>
  <c r="L359" i="1"/>
  <c r="K359" i="1"/>
  <c r="J359" i="1"/>
  <c r="I359" i="1"/>
  <c r="H359" i="1"/>
  <c r="G359" i="1"/>
  <c r="M358" i="1"/>
  <c r="N358" i="1" s="1"/>
  <c r="L358" i="1"/>
  <c r="O358" i="1" s="1"/>
  <c r="K358" i="1"/>
  <c r="J358" i="1"/>
  <c r="I358" i="1"/>
  <c r="H358" i="1"/>
  <c r="G358" i="1"/>
  <c r="M357" i="1"/>
  <c r="L357" i="1"/>
  <c r="O357" i="1" s="1"/>
  <c r="K357" i="1"/>
  <c r="J357" i="1"/>
  <c r="I357" i="1"/>
  <c r="H357" i="1"/>
  <c r="G357" i="1"/>
  <c r="O356" i="1"/>
  <c r="N356" i="1"/>
  <c r="M356" i="1"/>
  <c r="L356" i="1"/>
  <c r="K356" i="1"/>
  <c r="J356" i="1"/>
  <c r="I356" i="1"/>
  <c r="H356" i="1"/>
  <c r="G356" i="1"/>
  <c r="O355" i="1"/>
  <c r="N355" i="1" s="1"/>
  <c r="M355" i="1"/>
  <c r="L355" i="1"/>
  <c r="K355" i="1"/>
  <c r="J355" i="1"/>
  <c r="I355" i="1"/>
  <c r="H355" i="1"/>
  <c r="G355" i="1"/>
  <c r="M354" i="1"/>
  <c r="L354" i="1"/>
  <c r="O354" i="1" s="1"/>
  <c r="K354" i="1"/>
  <c r="J354" i="1"/>
  <c r="I354" i="1"/>
  <c r="H354" i="1"/>
  <c r="G354" i="1"/>
  <c r="M353" i="1"/>
  <c r="N353" i="1" s="1"/>
  <c r="L353" i="1"/>
  <c r="O353" i="1" s="1"/>
  <c r="K353" i="1"/>
  <c r="J353" i="1"/>
  <c r="I353" i="1"/>
  <c r="H353" i="1"/>
  <c r="G353" i="1"/>
  <c r="O352" i="1"/>
  <c r="N352" i="1"/>
  <c r="M352" i="1"/>
  <c r="L352" i="1"/>
  <c r="K352" i="1"/>
  <c r="J352" i="1"/>
  <c r="I352" i="1"/>
  <c r="H352" i="1"/>
  <c r="G352" i="1"/>
  <c r="O351" i="1"/>
  <c r="N351" i="1" s="1"/>
  <c r="M351" i="1"/>
  <c r="L351" i="1"/>
  <c r="K351" i="1"/>
  <c r="J351" i="1"/>
  <c r="I351" i="1"/>
  <c r="H351" i="1"/>
  <c r="G351" i="1"/>
  <c r="M350" i="1"/>
  <c r="N350" i="1" s="1"/>
  <c r="L350" i="1"/>
  <c r="O350" i="1" s="1"/>
  <c r="K350" i="1"/>
  <c r="J350" i="1"/>
  <c r="I350" i="1"/>
  <c r="H350" i="1"/>
  <c r="G350" i="1"/>
  <c r="M349" i="1"/>
  <c r="L349" i="1"/>
  <c r="O349" i="1" s="1"/>
  <c r="K349" i="1"/>
  <c r="J349" i="1"/>
  <c r="I349" i="1"/>
  <c r="H349" i="1"/>
  <c r="G349" i="1"/>
  <c r="O348" i="1"/>
  <c r="N348" i="1"/>
  <c r="M348" i="1"/>
  <c r="L348" i="1"/>
  <c r="K348" i="1"/>
  <c r="J348" i="1"/>
  <c r="I348" i="1"/>
  <c r="H348" i="1"/>
  <c r="G348" i="1"/>
  <c r="O347" i="1"/>
  <c r="N347" i="1"/>
  <c r="M347" i="1"/>
  <c r="L347" i="1"/>
  <c r="K347" i="1"/>
  <c r="J347" i="1"/>
  <c r="I347" i="1"/>
  <c r="H347" i="1"/>
  <c r="G347" i="1"/>
  <c r="M346" i="1"/>
  <c r="N346" i="1" s="1"/>
  <c r="L346" i="1"/>
  <c r="O346" i="1" s="1"/>
  <c r="K346" i="1"/>
  <c r="J346" i="1"/>
  <c r="I346" i="1"/>
  <c r="H346" i="1"/>
  <c r="G346" i="1"/>
  <c r="M345" i="1"/>
  <c r="L345" i="1"/>
  <c r="O345" i="1" s="1"/>
  <c r="K345" i="1"/>
  <c r="J345" i="1"/>
  <c r="I345" i="1"/>
  <c r="H345" i="1"/>
  <c r="G345" i="1"/>
  <c r="O344" i="1"/>
  <c r="N344" i="1"/>
  <c r="M344" i="1"/>
  <c r="L344" i="1"/>
  <c r="K344" i="1"/>
  <c r="J344" i="1"/>
  <c r="I344" i="1"/>
  <c r="H344" i="1"/>
  <c r="G344" i="1"/>
  <c r="O343" i="1"/>
  <c r="N343" i="1" s="1"/>
  <c r="M343" i="1"/>
  <c r="L343" i="1"/>
  <c r="K343" i="1"/>
  <c r="J343" i="1"/>
  <c r="I343" i="1"/>
  <c r="H343" i="1"/>
  <c r="G343" i="1"/>
  <c r="M342" i="1"/>
  <c r="L342" i="1"/>
  <c r="O342" i="1" s="1"/>
  <c r="K342" i="1"/>
  <c r="J342" i="1"/>
  <c r="I342" i="1"/>
  <c r="H342" i="1"/>
  <c r="G342" i="1"/>
  <c r="M341" i="1"/>
  <c r="N341" i="1" s="1"/>
  <c r="L341" i="1"/>
  <c r="O341" i="1" s="1"/>
  <c r="K341" i="1"/>
  <c r="J341" i="1"/>
  <c r="I341" i="1"/>
  <c r="H341" i="1"/>
  <c r="G341" i="1"/>
  <c r="O340" i="1"/>
  <c r="N340" i="1"/>
  <c r="M340" i="1"/>
  <c r="L340" i="1"/>
  <c r="K340" i="1"/>
  <c r="J340" i="1"/>
  <c r="I340" i="1"/>
  <c r="H340" i="1"/>
  <c r="G340" i="1"/>
  <c r="O339" i="1"/>
  <c r="N339" i="1" s="1"/>
  <c r="M339" i="1"/>
  <c r="L339" i="1"/>
  <c r="K339" i="1"/>
  <c r="J339" i="1"/>
  <c r="I339" i="1"/>
  <c r="H339" i="1"/>
  <c r="G339" i="1"/>
  <c r="M338" i="1"/>
  <c r="N338" i="1" s="1"/>
  <c r="L338" i="1"/>
  <c r="O338" i="1" s="1"/>
  <c r="K338" i="1"/>
  <c r="J338" i="1"/>
  <c r="I338" i="1"/>
  <c r="H338" i="1"/>
  <c r="G338" i="1"/>
  <c r="M337" i="1"/>
  <c r="L337" i="1"/>
  <c r="O337" i="1" s="1"/>
  <c r="K337" i="1"/>
  <c r="J337" i="1"/>
  <c r="I337" i="1"/>
  <c r="H337" i="1"/>
  <c r="G337" i="1"/>
  <c r="O336" i="1"/>
  <c r="N336" i="1"/>
  <c r="M336" i="1"/>
  <c r="L336" i="1"/>
  <c r="K336" i="1"/>
  <c r="J336" i="1"/>
  <c r="I336" i="1"/>
  <c r="H336" i="1"/>
  <c r="G336" i="1"/>
  <c r="O335" i="1"/>
  <c r="N335" i="1" s="1"/>
  <c r="M335" i="1"/>
  <c r="L335" i="1"/>
  <c r="K335" i="1"/>
  <c r="J335" i="1"/>
  <c r="I335" i="1"/>
  <c r="H335" i="1"/>
  <c r="G335" i="1"/>
  <c r="M334" i="1"/>
  <c r="L334" i="1"/>
  <c r="O334" i="1" s="1"/>
  <c r="K334" i="1"/>
  <c r="J334" i="1"/>
  <c r="I334" i="1"/>
  <c r="H334" i="1"/>
  <c r="G334" i="1"/>
  <c r="M333" i="1"/>
  <c r="N333" i="1" s="1"/>
  <c r="L333" i="1"/>
  <c r="O333" i="1" s="1"/>
  <c r="K333" i="1"/>
  <c r="J333" i="1"/>
  <c r="I333" i="1"/>
  <c r="H333" i="1"/>
  <c r="G333" i="1"/>
  <c r="O332" i="1"/>
  <c r="N332" i="1"/>
  <c r="M332" i="1"/>
  <c r="L332" i="1"/>
  <c r="K332" i="1"/>
  <c r="J332" i="1"/>
  <c r="I332" i="1"/>
  <c r="H332" i="1"/>
  <c r="G332" i="1"/>
  <c r="O331" i="1"/>
  <c r="N331" i="1" s="1"/>
  <c r="M331" i="1"/>
  <c r="L331" i="1"/>
  <c r="K331" i="1"/>
  <c r="J331" i="1"/>
  <c r="I331" i="1"/>
  <c r="H331" i="1"/>
  <c r="G331" i="1"/>
  <c r="M330" i="1"/>
  <c r="N330" i="1" s="1"/>
  <c r="L330" i="1"/>
  <c r="O330" i="1" s="1"/>
  <c r="K330" i="1"/>
  <c r="J330" i="1"/>
  <c r="I330" i="1"/>
  <c r="H330" i="1"/>
  <c r="G330" i="1"/>
  <c r="M329" i="1"/>
  <c r="L329" i="1"/>
  <c r="O329" i="1" s="1"/>
  <c r="K329" i="1"/>
  <c r="J329" i="1"/>
  <c r="I329" i="1"/>
  <c r="H329" i="1"/>
  <c r="G329" i="1"/>
  <c r="O328" i="1"/>
  <c r="N328" i="1"/>
  <c r="M328" i="1"/>
  <c r="L328" i="1"/>
  <c r="K328" i="1"/>
  <c r="J328" i="1"/>
  <c r="I328" i="1"/>
  <c r="H328" i="1"/>
  <c r="G328" i="1"/>
  <c r="O327" i="1"/>
  <c r="N327" i="1" s="1"/>
  <c r="M327" i="1"/>
  <c r="L327" i="1"/>
  <c r="K327" i="1"/>
  <c r="J327" i="1"/>
  <c r="I327" i="1"/>
  <c r="H327" i="1"/>
  <c r="G327" i="1"/>
  <c r="M326" i="1"/>
  <c r="L326" i="1"/>
  <c r="O326" i="1" s="1"/>
  <c r="K326" i="1"/>
  <c r="J326" i="1"/>
  <c r="I326" i="1"/>
  <c r="H326" i="1"/>
  <c r="G326" i="1"/>
  <c r="M325" i="1"/>
  <c r="N325" i="1" s="1"/>
  <c r="L325" i="1"/>
  <c r="O325" i="1" s="1"/>
  <c r="K325" i="1"/>
  <c r="J325" i="1"/>
  <c r="I325" i="1"/>
  <c r="H325" i="1"/>
  <c r="G325" i="1"/>
  <c r="O324" i="1"/>
  <c r="N324" i="1"/>
  <c r="M324" i="1"/>
  <c r="L324" i="1"/>
  <c r="K324" i="1"/>
  <c r="J324" i="1"/>
  <c r="I324" i="1"/>
  <c r="H324" i="1"/>
  <c r="G324" i="1"/>
  <c r="O323" i="1"/>
  <c r="N323" i="1" s="1"/>
  <c r="M323" i="1"/>
  <c r="L323" i="1"/>
  <c r="K323" i="1"/>
  <c r="J323" i="1"/>
  <c r="I323" i="1"/>
  <c r="H323" i="1"/>
  <c r="G323" i="1"/>
  <c r="M322" i="1"/>
  <c r="N322" i="1" s="1"/>
  <c r="L322" i="1"/>
  <c r="O322" i="1" s="1"/>
  <c r="K322" i="1"/>
  <c r="J322" i="1"/>
  <c r="I322" i="1"/>
  <c r="H322" i="1"/>
  <c r="G322" i="1"/>
  <c r="M321" i="1"/>
  <c r="L321" i="1"/>
  <c r="O321" i="1" s="1"/>
  <c r="K321" i="1"/>
  <c r="J321" i="1"/>
  <c r="I321" i="1"/>
  <c r="H321" i="1"/>
  <c r="G321" i="1"/>
  <c r="O320" i="1"/>
  <c r="N320" i="1"/>
  <c r="M320" i="1"/>
  <c r="L320" i="1"/>
  <c r="K320" i="1"/>
  <c r="J320" i="1"/>
  <c r="I320" i="1"/>
  <c r="H320" i="1"/>
  <c r="G320" i="1"/>
  <c r="O319" i="1"/>
  <c r="N319" i="1" s="1"/>
  <c r="M319" i="1"/>
  <c r="L319" i="1"/>
  <c r="K319" i="1"/>
  <c r="J319" i="1"/>
  <c r="I319" i="1"/>
  <c r="H319" i="1"/>
  <c r="G319" i="1"/>
  <c r="M318" i="1"/>
  <c r="L318" i="1"/>
  <c r="O318" i="1" s="1"/>
  <c r="K318" i="1"/>
  <c r="J318" i="1"/>
  <c r="I318" i="1"/>
  <c r="H318" i="1"/>
  <c r="G318" i="1"/>
  <c r="M317" i="1"/>
  <c r="N317" i="1" s="1"/>
  <c r="L317" i="1"/>
  <c r="O317" i="1" s="1"/>
  <c r="K317" i="1"/>
  <c r="J317" i="1"/>
  <c r="I317" i="1"/>
  <c r="H317" i="1"/>
  <c r="G317" i="1"/>
  <c r="O316" i="1"/>
  <c r="N316" i="1"/>
  <c r="M316" i="1"/>
  <c r="L316" i="1"/>
  <c r="K316" i="1"/>
  <c r="J316" i="1"/>
  <c r="I316" i="1"/>
  <c r="H316" i="1"/>
  <c r="G316" i="1"/>
  <c r="O315" i="1"/>
  <c r="N315" i="1" s="1"/>
  <c r="M315" i="1"/>
  <c r="L315" i="1"/>
  <c r="K315" i="1"/>
  <c r="J315" i="1"/>
  <c r="I315" i="1"/>
  <c r="H315" i="1"/>
  <c r="G315" i="1"/>
  <c r="M314" i="1"/>
  <c r="N314" i="1" s="1"/>
  <c r="L314" i="1"/>
  <c r="O314" i="1" s="1"/>
  <c r="K314" i="1"/>
  <c r="J314" i="1"/>
  <c r="I314" i="1"/>
  <c r="H314" i="1"/>
  <c r="G314" i="1"/>
  <c r="M313" i="1"/>
  <c r="L313" i="1"/>
  <c r="O313" i="1" s="1"/>
  <c r="K313" i="1"/>
  <c r="J313" i="1"/>
  <c r="I313" i="1"/>
  <c r="H313" i="1"/>
  <c r="G313" i="1"/>
  <c r="O312" i="1"/>
  <c r="N312" i="1"/>
  <c r="M312" i="1"/>
  <c r="L312" i="1"/>
  <c r="K312" i="1"/>
  <c r="J312" i="1"/>
  <c r="I312" i="1"/>
  <c r="H312" i="1"/>
  <c r="G312" i="1"/>
  <c r="O311" i="1"/>
  <c r="N311" i="1" s="1"/>
  <c r="M311" i="1"/>
  <c r="L311" i="1"/>
  <c r="K311" i="1"/>
  <c r="J311" i="1"/>
  <c r="I311" i="1"/>
  <c r="H311" i="1"/>
  <c r="G311" i="1"/>
  <c r="M310" i="1"/>
  <c r="L310" i="1"/>
  <c r="O310" i="1" s="1"/>
  <c r="K310" i="1"/>
  <c r="J310" i="1"/>
  <c r="I310" i="1"/>
  <c r="H310" i="1"/>
  <c r="G310" i="1"/>
  <c r="M309" i="1"/>
  <c r="N309" i="1" s="1"/>
  <c r="L309" i="1"/>
  <c r="O309" i="1" s="1"/>
  <c r="K309" i="1"/>
  <c r="J309" i="1"/>
  <c r="I309" i="1"/>
  <c r="H309" i="1"/>
  <c r="G309" i="1"/>
  <c r="O308" i="1"/>
  <c r="N308" i="1"/>
  <c r="M308" i="1"/>
  <c r="L308" i="1"/>
  <c r="K308" i="1"/>
  <c r="J308" i="1"/>
  <c r="I308" i="1"/>
  <c r="H308" i="1"/>
  <c r="G308" i="1"/>
  <c r="O307" i="1"/>
  <c r="N307" i="1" s="1"/>
  <c r="M307" i="1"/>
  <c r="L307" i="1"/>
  <c r="K307" i="1"/>
  <c r="J307" i="1"/>
  <c r="I307" i="1"/>
  <c r="H307" i="1"/>
  <c r="G307" i="1"/>
  <c r="M306" i="1"/>
  <c r="N306" i="1" s="1"/>
  <c r="L306" i="1"/>
  <c r="O306" i="1" s="1"/>
  <c r="K306" i="1"/>
  <c r="J306" i="1"/>
  <c r="I306" i="1"/>
  <c r="H306" i="1"/>
  <c r="G306" i="1"/>
  <c r="M305" i="1"/>
  <c r="L305" i="1"/>
  <c r="O305" i="1" s="1"/>
  <c r="K305" i="1"/>
  <c r="J305" i="1"/>
  <c r="I305" i="1"/>
  <c r="H305" i="1"/>
  <c r="G305" i="1"/>
  <c r="O304" i="1"/>
  <c r="N304" i="1"/>
  <c r="M304" i="1"/>
  <c r="L304" i="1"/>
  <c r="K304" i="1"/>
  <c r="J304" i="1"/>
  <c r="I304" i="1"/>
  <c r="H304" i="1"/>
  <c r="G304" i="1"/>
  <c r="O303" i="1"/>
  <c r="N303" i="1" s="1"/>
  <c r="M303" i="1"/>
  <c r="L303" i="1"/>
  <c r="K303" i="1"/>
  <c r="J303" i="1"/>
  <c r="I303" i="1"/>
  <c r="H303" i="1"/>
  <c r="G303" i="1"/>
  <c r="M302" i="1"/>
  <c r="L302" i="1"/>
  <c r="O302" i="1" s="1"/>
  <c r="K302" i="1"/>
  <c r="J302" i="1"/>
  <c r="I302" i="1"/>
  <c r="H302" i="1"/>
  <c r="G302" i="1"/>
  <c r="M301" i="1"/>
  <c r="N301" i="1" s="1"/>
  <c r="L301" i="1"/>
  <c r="O301" i="1" s="1"/>
  <c r="K301" i="1"/>
  <c r="J301" i="1"/>
  <c r="I301" i="1"/>
  <c r="H301" i="1"/>
  <c r="G301" i="1"/>
  <c r="O300" i="1"/>
  <c r="N300" i="1"/>
  <c r="M300" i="1"/>
  <c r="L300" i="1"/>
  <c r="K300" i="1"/>
  <c r="J300" i="1"/>
  <c r="I300" i="1"/>
  <c r="H300" i="1"/>
  <c r="G300" i="1"/>
  <c r="O299" i="1"/>
  <c r="N299" i="1" s="1"/>
  <c r="M299" i="1"/>
  <c r="L299" i="1"/>
  <c r="K299" i="1"/>
  <c r="J299" i="1"/>
  <c r="I299" i="1"/>
  <c r="H299" i="1"/>
  <c r="G299" i="1"/>
  <c r="M298" i="1"/>
  <c r="N298" i="1" s="1"/>
  <c r="L298" i="1"/>
  <c r="O298" i="1" s="1"/>
  <c r="K298" i="1"/>
  <c r="J298" i="1"/>
  <c r="I298" i="1"/>
  <c r="H298" i="1"/>
  <c r="G298" i="1"/>
  <c r="M297" i="1"/>
  <c r="L297" i="1"/>
  <c r="O297" i="1" s="1"/>
  <c r="K297" i="1"/>
  <c r="J297" i="1"/>
  <c r="I297" i="1"/>
  <c r="H297" i="1"/>
  <c r="G297" i="1"/>
  <c r="O296" i="1"/>
  <c r="N296" i="1"/>
  <c r="M296" i="1"/>
  <c r="L296" i="1"/>
  <c r="K296" i="1"/>
  <c r="J296" i="1"/>
  <c r="I296" i="1"/>
  <c r="H296" i="1"/>
  <c r="G296" i="1"/>
  <c r="O295" i="1"/>
  <c r="N295" i="1"/>
  <c r="M295" i="1"/>
  <c r="L295" i="1"/>
  <c r="K295" i="1"/>
  <c r="J295" i="1"/>
  <c r="I295" i="1"/>
  <c r="H295" i="1"/>
  <c r="G295" i="1"/>
  <c r="M294" i="1"/>
  <c r="L294" i="1"/>
  <c r="O294" i="1" s="1"/>
  <c r="K294" i="1"/>
  <c r="J294" i="1"/>
  <c r="I294" i="1"/>
  <c r="H294" i="1"/>
  <c r="G294" i="1"/>
  <c r="M293" i="1"/>
  <c r="N293" i="1" s="1"/>
  <c r="L293" i="1"/>
  <c r="O293" i="1" s="1"/>
  <c r="K293" i="1"/>
  <c r="J293" i="1"/>
  <c r="I293" i="1"/>
  <c r="H293" i="1"/>
  <c r="G293" i="1"/>
  <c r="O292" i="1"/>
  <c r="N292" i="1"/>
  <c r="M292" i="1"/>
  <c r="L292" i="1"/>
  <c r="K292" i="1"/>
  <c r="J292" i="1"/>
  <c r="I292" i="1"/>
  <c r="H292" i="1"/>
  <c r="G292" i="1"/>
  <c r="O291" i="1"/>
  <c r="N291" i="1"/>
  <c r="M291" i="1"/>
  <c r="L291" i="1"/>
  <c r="K291" i="1"/>
  <c r="J291" i="1"/>
  <c r="I291" i="1"/>
  <c r="H291" i="1"/>
  <c r="G291" i="1"/>
  <c r="O290" i="1"/>
  <c r="M290" i="1"/>
  <c r="N290" i="1" s="1"/>
  <c r="L290" i="1"/>
  <c r="K290" i="1"/>
  <c r="J290" i="1"/>
  <c r="I290" i="1"/>
  <c r="H290" i="1"/>
  <c r="G290" i="1"/>
  <c r="M289" i="1"/>
  <c r="L289" i="1"/>
  <c r="O289" i="1" s="1"/>
  <c r="K289" i="1"/>
  <c r="J289" i="1"/>
  <c r="I289" i="1"/>
  <c r="H289" i="1"/>
  <c r="G289" i="1"/>
  <c r="O288" i="1"/>
  <c r="M288" i="1"/>
  <c r="N288" i="1" s="1"/>
  <c r="L288" i="1"/>
  <c r="K288" i="1"/>
  <c r="J288" i="1"/>
  <c r="I288" i="1"/>
  <c r="H288" i="1"/>
  <c r="G288" i="1"/>
  <c r="O287" i="1"/>
  <c r="N287" i="1"/>
  <c r="M287" i="1"/>
  <c r="L287" i="1"/>
  <c r="K287" i="1"/>
  <c r="J287" i="1"/>
  <c r="I287" i="1"/>
  <c r="H287" i="1"/>
  <c r="G287" i="1"/>
  <c r="O286" i="1"/>
  <c r="M286" i="1"/>
  <c r="L286" i="1"/>
  <c r="K286" i="1"/>
  <c r="J286" i="1"/>
  <c r="I286" i="1"/>
  <c r="H286" i="1"/>
  <c r="G286" i="1"/>
  <c r="M285" i="1"/>
  <c r="N285" i="1" s="1"/>
  <c r="L285" i="1"/>
  <c r="O285" i="1" s="1"/>
  <c r="K285" i="1"/>
  <c r="J285" i="1"/>
  <c r="I285" i="1"/>
  <c r="H285" i="1"/>
  <c r="G285" i="1"/>
  <c r="O284" i="1"/>
  <c r="N284" i="1"/>
  <c r="M284" i="1"/>
  <c r="L284" i="1"/>
  <c r="K284" i="1"/>
  <c r="J284" i="1"/>
  <c r="I284" i="1"/>
  <c r="H284" i="1"/>
  <c r="G284" i="1"/>
  <c r="O283" i="1"/>
  <c r="N283" i="1" s="1"/>
  <c r="M283" i="1"/>
  <c r="L283" i="1"/>
  <c r="K283" i="1"/>
  <c r="J283" i="1"/>
  <c r="I283" i="1"/>
  <c r="H283" i="1"/>
  <c r="G283" i="1"/>
  <c r="M282" i="1"/>
  <c r="L282" i="1"/>
  <c r="O282" i="1" s="1"/>
  <c r="K282" i="1"/>
  <c r="J282" i="1"/>
  <c r="I282" i="1"/>
  <c r="H282" i="1"/>
  <c r="G282" i="1"/>
  <c r="M281" i="1"/>
  <c r="L281" i="1"/>
  <c r="O281" i="1" s="1"/>
  <c r="K281" i="1"/>
  <c r="J281" i="1"/>
  <c r="I281" i="1"/>
  <c r="H281" i="1"/>
  <c r="G281" i="1"/>
  <c r="O280" i="1"/>
  <c r="M280" i="1"/>
  <c r="N280" i="1" s="1"/>
  <c r="L280" i="1"/>
  <c r="K280" i="1"/>
  <c r="J280" i="1"/>
  <c r="I280" i="1"/>
  <c r="H280" i="1"/>
  <c r="G280" i="1"/>
  <c r="O279" i="1"/>
  <c r="N279" i="1"/>
  <c r="M279" i="1"/>
  <c r="L279" i="1"/>
  <c r="K279" i="1"/>
  <c r="J279" i="1"/>
  <c r="I279" i="1"/>
  <c r="H279" i="1"/>
  <c r="G279" i="1"/>
  <c r="M278" i="1"/>
  <c r="L278" i="1"/>
  <c r="O278" i="1" s="1"/>
  <c r="K278" i="1"/>
  <c r="J278" i="1"/>
  <c r="I278" i="1"/>
  <c r="H278" i="1"/>
  <c r="G278" i="1"/>
  <c r="M277" i="1"/>
  <c r="N277" i="1" s="1"/>
  <c r="L277" i="1"/>
  <c r="O277" i="1" s="1"/>
  <c r="K277" i="1"/>
  <c r="J277" i="1"/>
  <c r="I277" i="1"/>
  <c r="H277" i="1"/>
  <c r="G277" i="1"/>
  <c r="O276" i="1"/>
  <c r="N276" i="1"/>
  <c r="M276" i="1"/>
  <c r="L276" i="1"/>
  <c r="K276" i="1"/>
  <c r="J276" i="1"/>
  <c r="I276" i="1"/>
  <c r="H276" i="1"/>
  <c r="G276" i="1"/>
  <c r="O275" i="1"/>
  <c r="N275" i="1" s="1"/>
  <c r="M275" i="1"/>
  <c r="L275" i="1"/>
  <c r="K275" i="1"/>
  <c r="J275" i="1"/>
  <c r="I275" i="1"/>
  <c r="H275" i="1"/>
  <c r="G275" i="1"/>
  <c r="O274" i="1"/>
  <c r="M274" i="1"/>
  <c r="N274" i="1" s="1"/>
  <c r="L274" i="1"/>
  <c r="K274" i="1"/>
  <c r="J274" i="1"/>
  <c r="I274" i="1"/>
  <c r="H274" i="1"/>
  <c r="G274" i="1"/>
  <c r="M273" i="1"/>
  <c r="L273" i="1"/>
  <c r="O273" i="1" s="1"/>
  <c r="K273" i="1"/>
  <c r="J273" i="1"/>
  <c r="I273" i="1"/>
  <c r="H273" i="1"/>
  <c r="G273" i="1"/>
  <c r="O272" i="1"/>
  <c r="N272" i="1"/>
  <c r="M272" i="1"/>
  <c r="L272" i="1"/>
  <c r="K272" i="1"/>
  <c r="J272" i="1"/>
  <c r="I272" i="1"/>
  <c r="H272" i="1"/>
  <c r="G272" i="1"/>
  <c r="O271" i="1"/>
  <c r="N271" i="1"/>
  <c r="M271" i="1"/>
  <c r="L271" i="1"/>
  <c r="K271" i="1"/>
  <c r="J271" i="1"/>
  <c r="I271" i="1"/>
  <c r="H271" i="1"/>
  <c r="G271" i="1"/>
  <c r="O270" i="1"/>
  <c r="M270" i="1"/>
  <c r="L270" i="1"/>
  <c r="K270" i="1"/>
  <c r="J270" i="1"/>
  <c r="I270" i="1"/>
  <c r="H270" i="1"/>
  <c r="G270" i="1"/>
  <c r="M269" i="1"/>
  <c r="N269" i="1" s="1"/>
  <c r="L269" i="1"/>
  <c r="O269" i="1" s="1"/>
  <c r="K269" i="1"/>
  <c r="J269" i="1"/>
  <c r="I269" i="1"/>
  <c r="H269" i="1"/>
  <c r="G269" i="1"/>
  <c r="O268" i="1"/>
  <c r="N268" i="1"/>
  <c r="M268" i="1"/>
  <c r="L268" i="1"/>
  <c r="K268" i="1"/>
  <c r="J268" i="1"/>
  <c r="I268" i="1"/>
  <c r="H268" i="1"/>
  <c r="G268" i="1"/>
  <c r="O267" i="1"/>
  <c r="N267" i="1" s="1"/>
  <c r="M267" i="1"/>
  <c r="L267" i="1"/>
  <c r="K267" i="1"/>
  <c r="J267" i="1"/>
  <c r="I267" i="1"/>
  <c r="H267" i="1"/>
  <c r="G267" i="1"/>
  <c r="M266" i="1"/>
  <c r="L266" i="1"/>
  <c r="O266" i="1" s="1"/>
  <c r="K266" i="1"/>
  <c r="J266" i="1"/>
  <c r="I266" i="1"/>
  <c r="H266" i="1"/>
  <c r="G266" i="1"/>
  <c r="M265" i="1"/>
  <c r="L265" i="1"/>
  <c r="O265" i="1" s="1"/>
  <c r="K265" i="1"/>
  <c r="J265" i="1"/>
  <c r="I265" i="1"/>
  <c r="H265" i="1"/>
  <c r="G265" i="1"/>
  <c r="O264" i="1"/>
  <c r="M264" i="1"/>
  <c r="N264" i="1" s="1"/>
  <c r="L264" i="1"/>
  <c r="K264" i="1"/>
  <c r="J264" i="1"/>
  <c r="I264" i="1"/>
  <c r="H264" i="1"/>
  <c r="G264" i="1"/>
  <c r="O263" i="1"/>
  <c r="N263" i="1"/>
  <c r="M263" i="1"/>
  <c r="L263" i="1"/>
  <c r="K263" i="1"/>
  <c r="J263" i="1"/>
  <c r="I263" i="1"/>
  <c r="H263" i="1"/>
  <c r="G263" i="1"/>
  <c r="M262" i="1"/>
  <c r="L262" i="1"/>
  <c r="O262" i="1" s="1"/>
  <c r="K262" i="1"/>
  <c r="J262" i="1"/>
  <c r="I262" i="1"/>
  <c r="H262" i="1"/>
  <c r="G262" i="1"/>
  <c r="M261" i="1"/>
  <c r="N261" i="1" s="1"/>
  <c r="L261" i="1"/>
  <c r="O261" i="1" s="1"/>
  <c r="K261" i="1"/>
  <c r="J261" i="1"/>
  <c r="I261" i="1"/>
  <c r="H261" i="1"/>
  <c r="G261" i="1"/>
  <c r="O260" i="1"/>
  <c r="N260" i="1"/>
  <c r="M260" i="1"/>
  <c r="L260" i="1"/>
  <c r="K260" i="1"/>
  <c r="J260" i="1"/>
  <c r="I260" i="1"/>
  <c r="H260" i="1"/>
  <c r="G260" i="1"/>
  <c r="O259" i="1"/>
  <c r="N259" i="1" s="1"/>
  <c r="M259" i="1"/>
  <c r="L259" i="1"/>
  <c r="K259" i="1"/>
  <c r="J259" i="1"/>
  <c r="I259" i="1"/>
  <c r="H259" i="1"/>
  <c r="G259" i="1"/>
  <c r="O258" i="1"/>
  <c r="M258" i="1"/>
  <c r="N258" i="1" s="1"/>
  <c r="L258" i="1"/>
  <c r="K258" i="1"/>
  <c r="J258" i="1"/>
  <c r="I258" i="1"/>
  <c r="H258" i="1"/>
  <c r="G258" i="1"/>
  <c r="M257" i="1"/>
  <c r="L257" i="1"/>
  <c r="O257" i="1" s="1"/>
  <c r="K257" i="1"/>
  <c r="J257" i="1"/>
  <c r="I257" i="1"/>
  <c r="H257" i="1"/>
  <c r="G257" i="1"/>
  <c r="O256" i="1"/>
  <c r="M256" i="1"/>
  <c r="N256" i="1" s="1"/>
  <c r="L256" i="1"/>
  <c r="K256" i="1"/>
  <c r="J256" i="1"/>
  <c r="I256" i="1"/>
  <c r="H256" i="1"/>
  <c r="G256" i="1"/>
  <c r="O255" i="1"/>
  <c r="N255" i="1"/>
  <c r="M255" i="1"/>
  <c r="L255" i="1"/>
  <c r="K255" i="1"/>
  <c r="J255" i="1"/>
  <c r="I255" i="1"/>
  <c r="H255" i="1"/>
  <c r="G255" i="1"/>
  <c r="O254" i="1"/>
  <c r="M254" i="1"/>
  <c r="L254" i="1"/>
  <c r="K254" i="1"/>
  <c r="J254" i="1"/>
  <c r="I254" i="1"/>
  <c r="H254" i="1"/>
  <c r="G254" i="1"/>
  <c r="M253" i="1"/>
  <c r="N253" i="1" s="1"/>
  <c r="L253" i="1"/>
  <c r="O253" i="1" s="1"/>
  <c r="K253" i="1"/>
  <c r="J253" i="1"/>
  <c r="I253" i="1"/>
  <c r="H253" i="1"/>
  <c r="G253" i="1"/>
  <c r="O252" i="1"/>
  <c r="N252" i="1"/>
  <c r="M252" i="1"/>
  <c r="L252" i="1"/>
  <c r="K252" i="1"/>
  <c r="J252" i="1"/>
  <c r="I252" i="1"/>
  <c r="H252" i="1"/>
  <c r="G252" i="1"/>
  <c r="O251" i="1"/>
  <c r="N251" i="1" s="1"/>
  <c r="M251" i="1"/>
  <c r="L251" i="1"/>
  <c r="K251" i="1"/>
  <c r="J251" i="1"/>
  <c r="I251" i="1"/>
  <c r="H251" i="1"/>
  <c r="G251" i="1"/>
  <c r="M250" i="1"/>
  <c r="L250" i="1"/>
  <c r="O250" i="1" s="1"/>
  <c r="K250" i="1"/>
  <c r="J250" i="1"/>
  <c r="I250" i="1"/>
  <c r="H250" i="1"/>
  <c r="G250" i="1"/>
  <c r="M249" i="1"/>
  <c r="L249" i="1"/>
  <c r="O249" i="1" s="1"/>
  <c r="K249" i="1"/>
  <c r="J249" i="1"/>
  <c r="I249" i="1"/>
  <c r="H249" i="1"/>
  <c r="G249" i="1"/>
  <c r="N248" i="1"/>
  <c r="M248" i="1"/>
  <c r="L248" i="1"/>
  <c r="O248" i="1" s="1"/>
  <c r="K248" i="1"/>
  <c r="J248" i="1"/>
  <c r="I248" i="1"/>
  <c r="H248" i="1"/>
  <c r="G248" i="1"/>
  <c r="O247" i="1"/>
  <c r="N247" i="1" s="1"/>
  <c r="M247" i="1"/>
  <c r="L247" i="1"/>
  <c r="K247" i="1"/>
  <c r="J247" i="1"/>
  <c r="I247" i="1"/>
  <c r="H247" i="1"/>
  <c r="G247" i="1"/>
  <c r="M246" i="1"/>
  <c r="L246" i="1"/>
  <c r="O246" i="1" s="1"/>
  <c r="K246" i="1"/>
  <c r="J246" i="1"/>
  <c r="I246" i="1"/>
  <c r="H246" i="1"/>
  <c r="G246" i="1"/>
  <c r="M245" i="1"/>
  <c r="L245" i="1"/>
  <c r="O245" i="1" s="1"/>
  <c r="K245" i="1"/>
  <c r="J245" i="1"/>
  <c r="I245" i="1"/>
  <c r="H245" i="1"/>
  <c r="G245" i="1"/>
  <c r="N244" i="1"/>
  <c r="M244" i="1"/>
  <c r="L244" i="1"/>
  <c r="O244" i="1" s="1"/>
  <c r="K244" i="1"/>
  <c r="J244" i="1"/>
  <c r="I244" i="1"/>
  <c r="H244" i="1"/>
  <c r="G244" i="1"/>
  <c r="O243" i="1"/>
  <c r="N243" i="1"/>
  <c r="M243" i="1"/>
  <c r="L243" i="1"/>
  <c r="K243" i="1"/>
  <c r="J243" i="1"/>
  <c r="I243" i="1"/>
  <c r="H243" i="1"/>
  <c r="G243" i="1"/>
  <c r="M242" i="1"/>
  <c r="L242" i="1"/>
  <c r="O242" i="1" s="1"/>
  <c r="K242" i="1"/>
  <c r="J242" i="1"/>
  <c r="I242" i="1"/>
  <c r="H242" i="1"/>
  <c r="G242" i="1"/>
  <c r="M241" i="1"/>
  <c r="L241" i="1"/>
  <c r="O241" i="1" s="1"/>
  <c r="K241" i="1"/>
  <c r="J241" i="1"/>
  <c r="I241" i="1"/>
  <c r="H241" i="1"/>
  <c r="G241" i="1"/>
  <c r="O240" i="1"/>
  <c r="M240" i="1"/>
  <c r="N240" i="1" s="1"/>
  <c r="L240" i="1"/>
  <c r="K240" i="1"/>
  <c r="J240" i="1"/>
  <c r="I240" i="1"/>
  <c r="H240" i="1"/>
  <c r="G240" i="1"/>
  <c r="O239" i="1"/>
  <c r="N239" i="1"/>
  <c r="M239" i="1"/>
  <c r="L239" i="1"/>
  <c r="K239" i="1"/>
  <c r="J239" i="1"/>
  <c r="I239" i="1"/>
  <c r="H239" i="1"/>
  <c r="G239" i="1"/>
  <c r="M238" i="1"/>
  <c r="L238" i="1"/>
  <c r="O238" i="1" s="1"/>
  <c r="K238" i="1"/>
  <c r="J238" i="1"/>
  <c r="I238" i="1"/>
  <c r="H238" i="1"/>
  <c r="G238" i="1"/>
  <c r="M237" i="1"/>
  <c r="N237" i="1" s="1"/>
  <c r="L237" i="1"/>
  <c r="O237" i="1" s="1"/>
  <c r="K237" i="1"/>
  <c r="J237" i="1"/>
  <c r="I237" i="1"/>
  <c r="H237" i="1"/>
  <c r="G237" i="1"/>
  <c r="O236" i="1"/>
  <c r="N236" i="1"/>
  <c r="M236" i="1"/>
  <c r="L236" i="1"/>
  <c r="K236" i="1"/>
  <c r="J236" i="1"/>
  <c r="I236" i="1"/>
  <c r="H236" i="1"/>
  <c r="G236" i="1"/>
  <c r="O235" i="1"/>
  <c r="N235" i="1" s="1"/>
  <c r="M235" i="1"/>
  <c r="L235" i="1"/>
  <c r="K235" i="1"/>
  <c r="J235" i="1"/>
  <c r="I235" i="1"/>
  <c r="H235" i="1"/>
  <c r="G235" i="1"/>
  <c r="O234" i="1"/>
  <c r="M234" i="1"/>
  <c r="N234" i="1" s="1"/>
  <c r="L234" i="1"/>
  <c r="K234" i="1"/>
  <c r="J234" i="1"/>
  <c r="I234" i="1"/>
  <c r="H234" i="1"/>
  <c r="G234" i="1"/>
  <c r="M233" i="1"/>
  <c r="L233" i="1"/>
  <c r="O233" i="1" s="1"/>
  <c r="K233" i="1"/>
  <c r="J233" i="1"/>
  <c r="I233" i="1"/>
  <c r="H233" i="1"/>
  <c r="G233" i="1"/>
  <c r="M232" i="1"/>
  <c r="L232" i="1"/>
  <c r="O232" i="1" s="1"/>
  <c r="N232" i="1" s="1"/>
  <c r="K232" i="1"/>
  <c r="J232" i="1"/>
  <c r="I232" i="1"/>
  <c r="H232" i="1"/>
  <c r="G232" i="1"/>
  <c r="O231" i="1"/>
  <c r="N231" i="1" s="1"/>
  <c r="M231" i="1"/>
  <c r="L231" i="1"/>
  <c r="K231" i="1"/>
  <c r="J231" i="1"/>
  <c r="I231" i="1"/>
  <c r="H231" i="1"/>
  <c r="G231" i="1"/>
  <c r="O230" i="1"/>
  <c r="M230" i="1"/>
  <c r="N230" i="1" s="1"/>
  <c r="L230" i="1"/>
  <c r="K230" i="1"/>
  <c r="J230" i="1"/>
  <c r="I230" i="1"/>
  <c r="H230" i="1"/>
  <c r="G230" i="1"/>
  <c r="M229" i="1"/>
  <c r="L229" i="1"/>
  <c r="O229" i="1" s="1"/>
  <c r="K229" i="1"/>
  <c r="J229" i="1"/>
  <c r="I229" i="1"/>
  <c r="H229" i="1"/>
  <c r="G229" i="1"/>
  <c r="M228" i="1"/>
  <c r="L228" i="1"/>
  <c r="O228" i="1" s="1"/>
  <c r="N228" i="1" s="1"/>
  <c r="K228" i="1"/>
  <c r="J228" i="1"/>
  <c r="I228" i="1"/>
  <c r="H228" i="1"/>
  <c r="G228" i="1"/>
  <c r="O227" i="1"/>
  <c r="N227" i="1" s="1"/>
  <c r="M227" i="1"/>
  <c r="L227" i="1"/>
  <c r="K227" i="1"/>
  <c r="J227" i="1"/>
  <c r="I227" i="1"/>
  <c r="H227" i="1"/>
  <c r="G227" i="1"/>
  <c r="O226" i="1"/>
  <c r="M226" i="1"/>
  <c r="N226" i="1" s="1"/>
  <c r="L226" i="1"/>
  <c r="K226" i="1"/>
  <c r="J226" i="1"/>
  <c r="I226" i="1"/>
  <c r="H226" i="1"/>
  <c r="G226" i="1"/>
  <c r="M225" i="1"/>
  <c r="L225" i="1"/>
  <c r="O225" i="1" s="1"/>
  <c r="K225" i="1"/>
  <c r="J225" i="1"/>
  <c r="I225" i="1"/>
  <c r="H225" i="1"/>
  <c r="G225" i="1"/>
  <c r="O224" i="1"/>
  <c r="M224" i="1"/>
  <c r="N224" i="1" s="1"/>
  <c r="L224" i="1"/>
  <c r="K224" i="1"/>
  <c r="J224" i="1"/>
  <c r="I224" i="1"/>
  <c r="H224" i="1"/>
  <c r="G224" i="1"/>
  <c r="O223" i="1"/>
  <c r="N223" i="1"/>
  <c r="M223" i="1"/>
  <c r="L223" i="1"/>
  <c r="K223" i="1"/>
  <c r="J223" i="1"/>
  <c r="I223" i="1"/>
  <c r="H223" i="1"/>
  <c r="G223" i="1"/>
  <c r="O222" i="1"/>
  <c r="M222" i="1"/>
  <c r="L222" i="1"/>
  <c r="K222" i="1"/>
  <c r="J222" i="1"/>
  <c r="I222" i="1"/>
  <c r="H222" i="1"/>
  <c r="G222" i="1"/>
  <c r="O221" i="1"/>
  <c r="N221" i="1"/>
  <c r="M221" i="1"/>
  <c r="L221" i="1"/>
  <c r="K221" i="1"/>
  <c r="J221" i="1"/>
  <c r="I221" i="1"/>
  <c r="H221" i="1"/>
  <c r="G221" i="1"/>
  <c r="O220" i="1"/>
  <c r="N220" i="1"/>
  <c r="M220" i="1"/>
  <c r="L220" i="1"/>
  <c r="K220" i="1"/>
  <c r="J220" i="1"/>
  <c r="I220" i="1"/>
  <c r="H220" i="1"/>
  <c r="G220" i="1"/>
  <c r="O219" i="1"/>
  <c r="N219" i="1" s="1"/>
  <c r="M219" i="1"/>
  <c r="L219" i="1"/>
  <c r="K219" i="1"/>
  <c r="J219" i="1"/>
  <c r="I219" i="1"/>
  <c r="H219" i="1"/>
  <c r="G219" i="1"/>
  <c r="O218" i="1"/>
  <c r="M218" i="1"/>
  <c r="N218" i="1" s="1"/>
  <c r="L218" i="1"/>
  <c r="K218" i="1"/>
  <c r="J218" i="1"/>
  <c r="I218" i="1"/>
  <c r="H218" i="1"/>
  <c r="G218" i="1"/>
  <c r="M217" i="1"/>
  <c r="L217" i="1"/>
  <c r="O217" i="1" s="1"/>
  <c r="K217" i="1"/>
  <c r="J217" i="1"/>
  <c r="I217" i="1"/>
  <c r="H217" i="1"/>
  <c r="G217" i="1"/>
  <c r="O216" i="1"/>
  <c r="M216" i="1"/>
  <c r="N216" i="1" s="1"/>
  <c r="L216" i="1"/>
  <c r="K216" i="1"/>
  <c r="J216" i="1"/>
  <c r="I216" i="1"/>
  <c r="H216" i="1"/>
  <c r="G216" i="1"/>
  <c r="O215" i="1"/>
  <c r="N215" i="1"/>
  <c r="M215" i="1"/>
  <c r="L215" i="1"/>
  <c r="K215" i="1"/>
  <c r="J215" i="1"/>
  <c r="I215" i="1"/>
  <c r="H215" i="1"/>
  <c r="G215" i="1"/>
  <c r="O214" i="1"/>
  <c r="M214" i="1"/>
  <c r="L214" i="1"/>
  <c r="K214" i="1"/>
  <c r="J214" i="1"/>
  <c r="I214" i="1"/>
  <c r="H214" i="1"/>
  <c r="G214" i="1"/>
  <c r="M213" i="1"/>
  <c r="N213" i="1" s="1"/>
  <c r="L213" i="1"/>
  <c r="O213" i="1" s="1"/>
  <c r="K213" i="1"/>
  <c r="J213" i="1"/>
  <c r="I213" i="1"/>
  <c r="H213" i="1"/>
  <c r="G213" i="1"/>
  <c r="O212" i="1"/>
  <c r="N212" i="1"/>
  <c r="M212" i="1"/>
  <c r="L212" i="1"/>
  <c r="K212" i="1"/>
  <c r="J212" i="1"/>
  <c r="I212" i="1"/>
  <c r="H212" i="1"/>
  <c r="G212" i="1"/>
  <c r="O211" i="1"/>
  <c r="N211" i="1" s="1"/>
  <c r="M211" i="1"/>
  <c r="L211" i="1"/>
  <c r="K211" i="1"/>
  <c r="J211" i="1"/>
  <c r="I211" i="1"/>
  <c r="H211" i="1"/>
  <c r="G211" i="1"/>
  <c r="M210" i="1"/>
  <c r="L210" i="1"/>
  <c r="O210" i="1" s="1"/>
  <c r="K210" i="1"/>
  <c r="J210" i="1"/>
  <c r="I210" i="1"/>
  <c r="H210" i="1"/>
  <c r="G210" i="1"/>
  <c r="M209" i="1"/>
  <c r="L209" i="1"/>
  <c r="O209" i="1" s="1"/>
  <c r="K209" i="1"/>
  <c r="J209" i="1"/>
  <c r="I209" i="1"/>
  <c r="H209" i="1"/>
  <c r="G209" i="1"/>
  <c r="O208" i="1"/>
  <c r="N208" i="1"/>
  <c r="M208" i="1"/>
  <c r="L208" i="1"/>
  <c r="K208" i="1"/>
  <c r="J208" i="1"/>
  <c r="I208" i="1"/>
  <c r="H208" i="1"/>
  <c r="G208" i="1"/>
  <c r="O207" i="1"/>
  <c r="N207" i="1"/>
  <c r="M207" i="1"/>
  <c r="L207" i="1"/>
  <c r="K207" i="1"/>
  <c r="J207" i="1"/>
  <c r="I207" i="1"/>
  <c r="H207" i="1"/>
  <c r="G207" i="1"/>
  <c r="M206" i="1"/>
  <c r="L206" i="1"/>
  <c r="O206" i="1" s="1"/>
  <c r="K206" i="1"/>
  <c r="J206" i="1"/>
  <c r="I206" i="1"/>
  <c r="H206" i="1"/>
  <c r="G206" i="1"/>
  <c r="M205" i="1"/>
  <c r="N205" i="1" s="1"/>
  <c r="L205" i="1"/>
  <c r="O205" i="1" s="1"/>
  <c r="K205" i="1"/>
  <c r="J205" i="1"/>
  <c r="I205" i="1"/>
  <c r="H205" i="1"/>
  <c r="G205" i="1"/>
  <c r="O204" i="1"/>
  <c r="M204" i="1"/>
  <c r="N204" i="1" s="1"/>
  <c r="L204" i="1"/>
  <c r="K204" i="1"/>
  <c r="J204" i="1"/>
  <c r="I204" i="1"/>
  <c r="H204" i="1"/>
  <c r="G204" i="1"/>
  <c r="O203" i="1"/>
  <c r="N203" i="1" s="1"/>
  <c r="M203" i="1"/>
  <c r="L203" i="1"/>
  <c r="K203" i="1"/>
  <c r="J203" i="1"/>
  <c r="I203" i="1"/>
  <c r="H203" i="1"/>
  <c r="G203" i="1"/>
  <c r="O202" i="1"/>
  <c r="M202" i="1"/>
  <c r="N202" i="1" s="1"/>
  <c r="L202" i="1"/>
  <c r="K202" i="1"/>
  <c r="J202" i="1"/>
  <c r="I202" i="1"/>
  <c r="H202" i="1"/>
  <c r="G202" i="1"/>
  <c r="M201" i="1"/>
  <c r="L201" i="1"/>
  <c r="O201" i="1" s="1"/>
  <c r="K201" i="1"/>
  <c r="J201" i="1"/>
  <c r="I201" i="1"/>
  <c r="H201" i="1"/>
  <c r="G201" i="1"/>
  <c r="O200" i="1"/>
  <c r="M200" i="1"/>
  <c r="N200" i="1" s="1"/>
  <c r="L200" i="1"/>
  <c r="K200" i="1"/>
  <c r="J200" i="1"/>
  <c r="I200" i="1"/>
  <c r="H200" i="1"/>
  <c r="G200" i="1"/>
  <c r="O199" i="1"/>
  <c r="N199" i="1"/>
  <c r="M199" i="1"/>
  <c r="L199" i="1"/>
  <c r="K199" i="1"/>
  <c r="J199" i="1"/>
  <c r="I199" i="1"/>
  <c r="H199" i="1"/>
  <c r="G199" i="1"/>
  <c r="O198" i="1"/>
  <c r="M198" i="1"/>
  <c r="L198" i="1"/>
  <c r="K198" i="1"/>
  <c r="J198" i="1"/>
  <c r="I198" i="1"/>
  <c r="H198" i="1"/>
  <c r="G198" i="1"/>
  <c r="M197" i="1"/>
  <c r="N197" i="1" s="1"/>
  <c r="L197" i="1"/>
  <c r="O197" i="1" s="1"/>
  <c r="K197" i="1"/>
  <c r="J197" i="1"/>
  <c r="I197" i="1"/>
  <c r="H197" i="1"/>
  <c r="G197" i="1"/>
  <c r="O196" i="1"/>
  <c r="N196" i="1"/>
  <c r="M196" i="1"/>
  <c r="L196" i="1"/>
  <c r="K196" i="1"/>
  <c r="J196" i="1"/>
  <c r="I196" i="1"/>
  <c r="H196" i="1"/>
  <c r="G196" i="1"/>
  <c r="O195" i="1"/>
  <c r="N195" i="1" s="1"/>
  <c r="M195" i="1"/>
  <c r="L195" i="1"/>
  <c r="K195" i="1"/>
  <c r="J195" i="1"/>
  <c r="I195" i="1"/>
  <c r="H195" i="1"/>
  <c r="G195" i="1"/>
  <c r="M194" i="1"/>
  <c r="L194" i="1"/>
  <c r="O194" i="1" s="1"/>
  <c r="K194" i="1"/>
  <c r="J194" i="1"/>
  <c r="I194" i="1"/>
  <c r="H194" i="1"/>
  <c r="G194" i="1"/>
  <c r="M193" i="1"/>
  <c r="L193" i="1"/>
  <c r="O193" i="1" s="1"/>
  <c r="K193" i="1"/>
  <c r="J193" i="1"/>
  <c r="I193" i="1"/>
  <c r="H193" i="1"/>
  <c r="G193" i="1"/>
  <c r="O192" i="1"/>
  <c r="M192" i="1"/>
  <c r="N192" i="1" s="1"/>
  <c r="L192" i="1"/>
  <c r="K192" i="1"/>
  <c r="J192" i="1"/>
  <c r="I192" i="1"/>
  <c r="H192" i="1"/>
  <c r="G192" i="1"/>
  <c r="O191" i="1"/>
  <c r="N191" i="1"/>
  <c r="M191" i="1"/>
  <c r="L191" i="1"/>
  <c r="K191" i="1"/>
  <c r="J191" i="1"/>
  <c r="I191" i="1"/>
  <c r="H191" i="1"/>
  <c r="G191" i="1"/>
  <c r="M190" i="1"/>
  <c r="L190" i="1"/>
  <c r="O190" i="1" s="1"/>
  <c r="K190" i="1"/>
  <c r="J190" i="1"/>
  <c r="I190" i="1"/>
  <c r="H190" i="1"/>
  <c r="G190" i="1"/>
  <c r="M189" i="1"/>
  <c r="N189" i="1" s="1"/>
  <c r="L189" i="1"/>
  <c r="O189" i="1" s="1"/>
  <c r="K189" i="1"/>
  <c r="J189" i="1"/>
  <c r="I189" i="1"/>
  <c r="H189" i="1"/>
  <c r="G189" i="1"/>
  <c r="O188" i="1"/>
  <c r="N188" i="1"/>
  <c r="M188" i="1"/>
  <c r="L188" i="1"/>
  <c r="K188" i="1"/>
  <c r="J188" i="1"/>
  <c r="I188" i="1"/>
  <c r="H188" i="1"/>
  <c r="G188" i="1"/>
  <c r="O187" i="1"/>
  <c r="N187" i="1" s="1"/>
  <c r="M187" i="1"/>
  <c r="L187" i="1"/>
  <c r="K187" i="1"/>
  <c r="J187" i="1"/>
  <c r="I187" i="1"/>
  <c r="H187" i="1"/>
  <c r="G187" i="1"/>
  <c r="O186" i="1"/>
  <c r="M186" i="1"/>
  <c r="N186" i="1" s="1"/>
  <c r="L186" i="1"/>
  <c r="K186" i="1"/>
  <c r="J186" i="1"/>
  <c r="I186" i="1"/>
  <c r="H186" i="1"/>
  <c r="G186" i="1"/>
  <c r="M185" i="1"/>
  <c r="L185" i="1"/>
  <c r="O185" i="1" s="1"/>
  <c r="K185" i="1"/>
  <c r="J185" i="1"/>
  <c r="I185" i="1"/>
  <c r="H185" i="1"/>
  <c r="G185" i="1"/>
  <c r="O184" i="1"/>
  <c r="M184" i="1"/>
  <c r="N184" i="1" s="1"/>
  <c r="L184" i="1"/>
  <c r="K184" i="1"/>
  <c r="J184" i="1"/>
  <c r="I184" i="1"/>
  <c r="H184" i="1"/>
  <c r="G184" i="1"/>
  <c r="O183" i="1"/>
  <c r="N183" i="1"/>
  <c r="M183" i="1"/>
  <c r="L183" i="1"/>
  <c r="K183" i="1"/>
  <c r="J183" i="1"/>
  <c r="I183" i="1"/>
  <c r="H183" i="1"/>
  <c r="G183" i="1"/>
  <c r="O182" i="1"/>
  <c r="M182" i="1"/>
  <c r="N182" i="1" s="1"/>
  <c r="L182" i="1"/>
  <c r="K182" i="1"/>
  <c r="J182" i="1"/>
  <c r="I182" i="1"/>
  <c r="H182" i="1"/>
  <c r="G182" i="1"/>
  <c r="O181" i="1"/>
  <c r="N181" i="1"/>
  <c r="M181" i="1"/>
  <c r="L181" i="1"/>
  <c r="K181" i="1"/>
  <c r="J181" i="1"/>
  <c r="I181" i="1"/>
  <c r="H181" i="1"/>
  <c r="G181" i="1"/>
  <c r="O180" i="1"/>
  <c r="M180" i="1"/>
  <c r="N180" i="1" s="1"/>
  <c r="L180" i="1"/>
  <c r="K180" i="1"/>
  <c r="J180" i="1"/>
  <c r="I180" i="1"/>
  <c r="H180" i="1"/>
  <c r="G180" i="1"/>
  <c r="M179" i="1"/>
  <c r="L179" i="1"/>
  <c r="O179" i="1" s="1"/>
  <c r="N179" i="1" s="1"/>
  <c r="K179" i="1"/>
  <c r="J179" i="1"/>
  <c r="I179" i="1"/>
  <c r="H179" i="1"/>
  <c r="G179" i="1"/>
  <c r="O178" i="1"/>
  <c r="M178" i="1"/>
  <c r="N178" i="1" s="1"/>
  <c r="L178" i="1"/>
  <c r="K178" i="1"/>
  <c r="J178" i="1"/>
  <c r="I178" i="1"/>
  <c r="H178" i="1"/>
  <c r="G178" i="1"/>
  <c r="M177" i="1"/>
  <c r="L177" i="1"/>
  <c r="O177" i="1" s="1"/>
  <c r="N177" i="1" s="1"/>
  <c r="K177" i="1"/>
  <c r="J177" i="1"/>
  <c r="I177" i="1"/>
  <c r="H177" i="1"/>
  <c r="G177" i="1"/>
  <c r="O176" i="1"/>
  <c r="M176" i="1"/>
  <c r="N176" i="1" s="1"/>
  <c r="L176" i="1"/>
  <c r="K176" i="1"/>
  <c r="J176" i="1"/>
  <c r="I176" i="1"/>
  <c r="H176" i="1"/>
  <c r="G176" i="1"/>
  <c r="M175" i="1"/>
  <c r="L175" i="1"/>
  <c r="O175" i="1" s="1"/>
  <c r="N175" i="1" s="1"/>
  <c r="K175" i="1"/>
  <c r="J175" i="1"/>
  <c r="I175" i="1"/>
  <c r="H175" i="1"/>
  <c r="G175" i="1"/>
  <c r="O174" i="1"/>
  <c r="M174" i="1"/>
  <c r="N174" i="1" s="1"/>
  <c r="L174" i="1"/>
  <c r="K174" i="1"/>
  <c r="J174" i="1"/>
  <c r="I174" i="1"/>
  <c r="H174" i="1"/>
  <c r="G174" i="1"/>
  <c r="O173" i="1"/>
  <c r="N173" i="1"/>
  <c r="M173" i="1"/>
  <c r="L173" i="1"/>
  <c r="K173" i="1"/>
  <c r="J173" i="1"/>
  <c r="I173" i="1"/>
  <c r="H173" i="1"/>
  <c r="G173" i="1"/>
  <c r="O172" i="1"/>
  <c r="M172" i="1"/>
  <c r="N172" i="1" s="1"/>
  <c r="L172" i="1"/>
  <c r="K172" i="1"/>
  <c r="J172" i="1"/>
  <c r="I172" i="1"/>
  <c r="H172" i="1"/>
  <c r="G172" i="1"/>
  <c r="M171" i="1"/>
  <c r="L171" i="1"/>
  <c r="O171" i="1" s="1"/>
  <c r="N171" i="1" s="1"/>
  <c r="K171" i="1"/>
  <c r="J171" i="1"/>
  <c r="I171" i="1"/>
  <c r="H171" i="1"/>
  <c r="G171" i="1"/>
  <c r="O170" i="1"/>
  <c r="M170" i="1"/>
  <c r="N170" i="1" s="1"/>
  <c r="L170" i="1"/>
  <c r="K170" i="1"/>
  <c r="J170" i="1"/>
  <c r="I170" i="1"/>
  <c r="H170" i="1"/>
  <c r="G170" i="1"/>
  <c r="M169" i="1"/>
  <c r="L169" i="1"/>
  <c r="O169" i="1" s="1"/>
  <c r="N169" i="1" s="1"/>
  <c r="K169" i="1"/>
  <c r="J169" i="1"/>
  <c r="I169" i="1"/>
  <c r="H169" i="1"/>
  <c r="G169" i="1"/>
  <c r="O168" i="1"/>
  <c r="M168" i="1"/>
  <c r="N168" i="1" s="1"/>
  <c r="L168" i="1"/>
  <c r="K168" i="1"/>
  <c r="J168" i="1"/>
  <c r="I168" i="1"/>
  <c r="H168" i="1"/>
  <c r="G168" i="1"/>
  <c r="M167" i="1"/>
  <c r="L167" i="1"/>
  <c r="O167" i="1" s="1"/>
  <c r="N167" i="1" s="1"/>
  <c r="K167" i="1"/>
  <c r="J167" i="1"/>
  <c r="I167" i="1"/>
  <c r="H167" i="1"/>
  <c r="G167" i="1"/>
  <c r="O166" i="1"/>
  <c r="M166" i="1"/>
  <c r="N166" i="1" s="1"/>
  <c r="L166" i="1"/>
  <c r="K166" i="1"/>
  <c r="J166" i="1"/>
  <c r="I166" i="1"/>
  <c r="H166" i="1"/>
  <c r="G166" i="1"/>
  <c r="M165" i="1"/>
  <c r="L165" i="1"/>
  <c r="O165" i="1" s="1"/>
  <c r="N165" i="1" s="1"/>
  <c r="K165" i="1"/>
  <c r="J165" i="1"/>
  <c r="I165" i="1"/>
  <c r="H165" i="1"/>
  <c r="G165" i="1"/>
  <c r="O164" i="1"/>
  <c r="M164" i="1"/>
  <c r="N164" i="1" s="1"/>
  <c r="L164" i="1"/>
  <c r="K164" i="1"/>
  <c r="J164" i="1"/>
  <c r="I164" i="1"/>
  <c r="H164" i="1"/>
  <c r="G164" i="1"/>
  <c r="M163" i="1"/>
  <c r="L163" i="1"/>
  <c r="O163" i="1" s="1"/>
  <c r="N163" i="1" s="1"/>
  <c r="K163" i="1"/>
  <c r="J163" i="1"/>
  <c r="I163" i="1"/>
  <c r="H163" i="1"/>
  <c r="G163" i="1"/>
  <c r="O162" i="1"/>
  <c r="N162" i="1"/>
  <c r="M162" i="1"/>
  <c r="L162" i="1"/>
  <c r="K162" i="1"/>
  <c r="J162" i="1"/>
  <c r="I162" i="1"/>
  <c r="H162" i="1"/>
  <c r="G162" i="1"/>
  <c r="M161" i="1"/>
  <c r="L161" i="1"/>
  <c r="O161" i="1" s="1"/>
  <c r="N161" i="1" s="1"/>
  <c r="K161" i="1"/>
  <c r="J161" i="1"/>
  <c r="I161" i="1"/>
  <c r="H161" i="1"/>
  <c r="G161" i="1"/>
  <c r="O160" i="1"/>
  <c r="M160" i="1"/>
  <c r="N160" i="1" s="1"/>
  <c r="L160" i="1"/>
  <c r="K160" i="1"/>
  <c r="J160" i="1"/>
  <c r="I160" i="1"/>
  <c r="H160" i="1"/>
  <c r="G160" i="1"/>
  <c r="M159" i="1"/>
  <c r="L159" i="1"/>
  <c r="O159" i="1" s="1"/>
  <c r="N159" i="1" s="1"/>
  <c r="K159" i="1"/>
  <c r="J159" i="1"/>
  <c r="I159" i="1"/>
  <c r="H159" i="1"/>
  <c r="G159" i="1"/>
  <c r="O158" i="1"/>
  <c r="M158" i="1"/>
  <c r="N158" i="1" s="1"/>
  <c r="L158" i="1"/>
  <c r="K158" i="1"/>
  <c r="J158" i="1"/>
  <c r="I158" i="1"/>
  <c r="H158" i="1"/>
  <c r="G158" i="1"/>
  <c r="M157" i="1"/>
  <c r="L157" i="1"/>
  <c r="O157" i="1" s="1"/>
  <c r="N157" i="1" s="1"/>
  <c r="K157" i="1"/>
  <c r="J157" i="1"/>
  <c r="I157" i="1"/>
  <c r="H157" i="1"/>
  <c r="G157" i="1"/>
  <c r="O156" i="1"/>
  <c r="M156" i="1"/>
  <c r="N156" i="1" s="1"/>
  <c r="L156" i="1"/>
  <c r="K156" i="1"/>
  <c r="J156" i="1"/>
  <c r="I156" i="1"/>
  <c r="H156" i="1"/>
  <c r="G156" i="1"/>
  <c r="M155" i="1"/>
  <c r="L155" i="1"/>
  <c r="O155" i="1" s="1"/>
  <c r="N155" i="1" s="1"/>
  <c r="K155" i="1"/>
  <c r="J155" i="1"/>
  <c r="I155" i="1"/>
  <c r="H155" i="1"/>
  <c r="G155" i="1"/>
  <c r="O154" i="1"/>
  <c r="M154" i="1"/>
  <c r="N154" i="1" s="1"/>
  <c r="L154" i="1"/>
  <c r="K154" i="1"/>
  <c r="J154" i="1"/>
  <c r="I154" i="1"/>
  <c r="H154" i="1"/>
  <c r="G154" i="1"/>
  <c r="O153" i="1"/>
  <c r="N153" i="1"/>
  <c r="M153" i="1"/>
  <c r="L153" i="1"/>
  <c r="K153" i="1"/>
  <c r="J153" i="1"/>
  <c r="I153" i="1"/>
  <c r="H153" i="1"/>
  <c r="G153" i="1"/>
  <c r="O152" i="1"/>
  <c r="M152" i="1"/>
  <c r="N152" i="1" s="1"/>
  <c r="L152" i="1"/>
  <c r="K152" i="1"/>
  <c r="J152" i="1"/>
  <c r="I152" i="1"/>
  <c r="H152" i="1"/>
  <c r="G152" i="1"/>
  <c r="M151" i="1"/>
  <c r="L151" i="1"/>
  <c r="O151" i="1" s="1"/>
  <c r="N151" i="1" s="1"/>
  <c r="K151" i="1"/>
  <c r="J151" i="1"/>
  <c r="I151" i="1"/>
  <c r="H151" i="1"/>
  <c r="G151" i="1"/>
  <c r="O150" i="1"/>
  <c r="M150" i="1"/>
  <c r="N150" i="1" s="1"/>
  <c r="L150" i="1"/>
  <c r="K150" i="1"/>
  <c r="J150" i="1"/>
  <c r="I150" i="1"/>
  <c r="H150" i="1"/>
  <c r="G150" i="1"/>
  <c r="M149" i="1"/>
  <c r="L149" i="1"/>
  <c r="O149" i="1" s="1"/>
  <c r="N149" i="1" s="1"/>
  <c r="K149" i="1"/>
  <c r="J149" i="1"/>
  <c r="I149" i="1"/>
  <c r="H149" i="1"/>
  <c r="G149" i="1"/>
  <c r="O148" i="1"/>
  <c r="M148" i="1"/>
  <c r="N148" i="1" s="1"/>
  <c r="L148" i="1"/>
  <c r="K148" i="1"/>
  <c r="J148" i="1"/>
  <c r="I148" i="1"/>
  <c r="H148" i="1"/>
  <c r="G148" i="1"/>
  <c r="M147" i="1"/>
  <c r="L147" i="1"/>
  <c r="O147" i="1" s="1"/>
  <c r="N147" i="1" s="1"/>
  <c r="K147" i="1"/>
  <c r="J147" i="1"/>
  <c r="I147" i="1"/>
  <c r="H147" i="1"/>
  <c r="G147" i="1"/>
  <c r="O146" i="1"/>
  <c r="M146" i="1"/>
  <c r="N146" i="1" s="1"/>
  <c r="L146" i="1"/>
  <c r="K146" i="1"/>
  <c r="J146" i="1"/>
  <c r="I146" i="1"/>
  <c r="H146" i="1"/>
  <c r="G146" i="1"/>
  <c r="M145" i="1"/>
  <c r="L145" i="1"/>
  <c r="O145" i="1" s="1"/>
  <c r="N145" i="1" s="1"/>
  <c r="K145" i="1"/>
  <c r="J145" i="1"/>
  <c r="I145" i="1"/>
  <c r="H145" i="1"/>
  <c r="G145" i="1"/>
  <c r="O144" i="1"/>
  <c r="M144" i="1"/>
  <c r="N144" i="1" s="1"/>
  <c r="L144" i="1"/>
  <c r="K144" i="1"/>
  <c r="J144" i="1"/>
  <c r="I144" i="1"/>
  <c r="H144" i="1"/>
  <c r="G144" i="1"/>
  <c r="O143" i="1"/>
  <c r="N143" i="1"/>
  <c r="M143" i="1"/>
  <c r="L143" i="1"/>
  <c r="K143" i="1"/>
  <c r="J143" i="1"/>
  <c r="I143" i="1"/>
  <c r="H143" i="1"/>
  <c r="G143" i="1"/>
  <c r="O142" i="1"/>
  <c r="M142" i="1"/>
  <c r="N142" i="1" s="1"/>
  <c r="L142" i="1"/>
  <c r="K142" i="1"/>
  <c r="J142" i="1"/>
  <c r="I142" i="1"/>
  <c r="H142" i="1"/>
  <c r="G142" i="1"/>
  <c r="M141" i="1"/>
  <c r="L141" i="1"/>
  <c r="O141" i="1" s="1"/>
  <c r="N141" i="1" s="1"/>
  <c r="K141" i="1"/>
  <c r="J141" i="1"/>
  <c r="I141" i="1"/>
  <c r="H141" i="1"/>
  <c r="G141" i="1"/>
  <c r="O140" i="1"/>
  <c r="M140" i="1"/>
  <c r="N140" i="1" s="1"/>
  <c r="L140" i="1"/>
  <c r="K140" i="1"/>
  <c r="J140" i="1"/>
  <c r="I140" i="1"/>
  <c r="H140" i="1"/>
  <c r="G140" i="1"/>
  <c r="M139" i="1"/>
  <c r="L139" i="1"/>
  <c r="O139" i="1" s="1"/>
  <c r="N139" i="1" s="1"/>
  <c r="K139" i="1"/>
  <c r="J139" i="1"/>
  <c r="I139" i="1"/>
  <c r="H139" i="1"/>
  <c r="G139" i="1"/>
  <c r="O138" i="1"/>
  <c r="M138" i="1"/>
  <c r="N138" i="1" s="1"/>
  <c r="L138" i="1"/>
  <c r="K138" i="1"/>
  <c r="J138" i="1"/>
  <c r="I138" i="1"/>
  <c r="H138" i="1"/>
  <c r="G138" i="1"/>
  <c r="M137" i="1"/>
  <c r="L137" i="1"/>
  <c r="O137" i="1" s="1"/>
  <c r="N137" i="1" s="1"/>
  <c r="K137" i="1"/>
  <c r="J137" i="1"/>
  <c r="I137" i="1"/>
  <c r="H137" i="1"/>
  <c r="G137" i="1"/>
  <c r="O136" i="1"/>
  <c r="M136" i="1"/>
  <c r="N136" i="1" s="1"/>
  <c r="L136" i="1"/>
  <c r="K136" i="1"/>
  <c r="J136" i="1"/>
  <c r="I136" i="1"/>
  <c r="H136" i="1"/>
  <c r="G136" i="1"/>
  <c r="M135" i="1"/>
  <c r="L135" i="1"/>
  <c r="O135" i="1" s="1"/>
  <c r="N135" i="1" s="1"/>
  <c r="K135" i="1"/>
  <c r="J135" i="1"/>
  <c r="I135" i="1"/>
  <c r="H135" i="1"/>
  <c r="G135" i="1"/>
  <c r="O134" i="1"/>
  <c r="M134" i="1"/>
  <c r="N134" i="1" s="1"/>
  <c r="L134" i="1"/>
  <c r="K134" i="1"/>
  <c r="J134" i="1"/>
  <c r="I134" i="1"/>
  <c r="H134" i="1"/>
  <c r="G134" i="1"/>
  <c r="M133" i="1"/>
  <c r="L133" i="1"/>
  <c r="O133" i="1" s="1"/>
  <c r="N133" i="1" s="1"/>
  <c r="K133" i="1"/>
  <c r="J133" i="1"/>
  <c r="I133" i="1"/>
  <c r="H133" i="1"/>
  <c r="G133" i="1"/>
  <c r="O132" i="1"/>
  <c r="M132" i="1"/>
  <c r="N132" i="1" s="1"/>
  <c r="L132" i="1"/>
  <c r="K132" i="1"/>
  <c r="J132" i="1"/>
  <c r="I132" i="1"/>
  <c r="H132" i="1"/>
  <c r="G132" i="1"/>
  <c r="O131" i="1"/>
  <c r="N131" i="1"/>
  <c r="M131" i="1"/>
  <c r="L131" i="1"/>
  <c r="K131" i="1"/>
  <c r="J131" i="1"/>
  <c r="I131" i="1"/>
  <c r="H131" i="1"/>
  <c r="G131" i="1"/>
  <c r="O130" i="1"/>
  <c r="M130" i="1"/>
  <c r="N130" i="1" s="1"/>
  <c r="L130" i="1"/>
  <c r="K130" i="1"/>
  <c r="J130" i="1"/>
  <c r="I130" i="1"/>
  <c r="H130" i="1"/>
  <c r="G130" i="1"/>
  <c r="M129" i="1"/>
  <c r="L129" i="1"/>
  <c r="O129" i="1" s="1"/>
  <c r="N129" i="1" s="1"/>
  <c r="K129" i="1"/>
  <c r="J129" i="1"/>
  <c r="I129" i="1"/>
  <c r="H129" i="1"/>
  <c r="G129" i="1"/>
  <c r="O128" i="1"/>
  <c r="M128" i="1"/>
  <c r="N128" i="1" s="1"/>
  <c r="L128" i="1"/>
  <c r="K128" i="1"/>
  <c r="J128" i="1"/>
  <c r="I128" i="1"/>
  <c r="H128" i="1"/>
  <c r="G128" i="1"/>
  <c r="O127" i="1"/>
  <c r="N127" i="1"/>
  <c r="M127" i="1"/>
  <c r="L127" i="1"/>
  <c r="K127" i="1"/>
  <c r="J127" i="1"/>
  <c r="I127" i="1"/>
  <c r="H127" i="1"/>
  <c r="G127" i="1"/>
  <c r="O126" i="1"/>
  <c r="M126" i="1"/>
  <c r="N126" i="1" s="1"/>
  <c r="L126" i="1"/>
  <c r="K126" i="1"/>
  <c r="J126" i="1"/>
  <c r="I126" i="1"/>
  <c r="H126" i="1"/>
  <c r="G126" i="1"/>
  <c r="M125" i="1"/>
  <c r="L125" i="1"/>
  <c r="O125" i="1" s="1"/>
  <c r="N125" i="1" s="1"/>
  <c r="K125" i="1"/>
  <c r="J125" i="1"/>
  <c r="I125" i="1"/>
  <c r="H125" i="1"/>
  <c r="G125" i="1"/>
  <c r="O124" i="1"/>
  <c r="M124" i="1"/>
  <c r="N124" i="1" s="1"/>
  <c r="L124" i="1"/>
  <c r="K124" i="1"/>
  <c r="J124" i="1"/>
  <c r="I124" i="1"/>
  <c r="H124" i="1"/>
  <c r="G124" i="1"/>
  <c r="M123" i="1"/>
  <c r="L123" i="1"/>
  <c r="O123" i="1" s="1"/>
  <c r="N123" i="1" s="1"/>
  <c r="K123" i="1"/>
  <c r="J123" i="1"/>
  <c r="I123" i="1"/>
  <c r="H123" i="1"/>
  <c r="G123" i="1"/>
  <c r="O122" i="1"/>
  <c r="M122" i="1"/>
  <c r="N122" i="1" s="1"/>
  <c r="L122" i="1"/>
  <c r="K122" i="1"/>
  <c r="J122" i="1"/>
  <c r="I122" i="1"/>
  <c r="H122" i="1"/>
  <c r="G122" i="1"/>
  <c r="M121" i="1"/>
  <c r="L121" i="1"/>
  <c r="O121" i="1" s="1"/>
  <c r="N121" i="1" s="1"/>
  <c r="K121" i="1"/>
  <c r="J121" i="1"/>
  <c r="I121" i="1"/>
  <c r="H121" i="1"/>
  <c r="G121" i="1"/>
  <c r="O120" i="1"/>
  <c r="M120" i="1"/>
  <c r="N120" i="1" s="1"/>
  <c r="L120" i="1"/>
  <c r="K120" i="1"/>
  <c r="J120" i="1"/>
  <c r="I120" i="1"/>
  <c r="H120" i="1"/>
  <c r="G120" i="1"/>
  <c r="M119" i="1"/>
  <c r="L119" i="1"/>
  <c r="O119" i="1" s="1"/>
  <c r="N119" i="1" s="1"/>
  <c r="K119" i="1"/>
  <c r="J119" i="1"/>
  <c r="I119" i="1"/>
  <c r="H119" i="1"/>
  <c r="G119" i="1"/>
  <c r="O118" i="1"/>
  <c r="M118" i="1"/>
  <c r="N118" i="1" s="1"/>
  <c r="L118" i="1"/>
  <c r="K118" i="1"/>
  <c r="J118" i="1"/>
  <c r="I118" i="1"/>
  <c r="H118" i="1"/>
  <c r="G118" i="1"/>
  <c r="M117" i="1"/>
  <c r="L117" i="1"/>
  <c r="O117" i="1" s="1"/>
  <c r="N117" i="1" s="1"/>
  <c r="K117" i="1"/>
  <c r="J117" i="1"/>
  <c r="I117" i="1"/>
  <c r="H117" i="1"/>
  <c r="G117" i="1"/>
  <c r="O116" i="1"/>
  <c r="N116" i="1"/>
  <c r="M116" i="1"/>
  <c r="L116" i="1"/>
  <c r="K116" i="1"/>
  <c r="J116" i="1"/>
  <c r="I116" i="1"/>
  <c r="H116" i="1"/>
  <c r="G116" i="1"/>
  <c r="M115" i="1"/>
  <c r="L115" i="1"/>
  <c r="O115" i="1" s="1"/>
  <c r="N115" i="1" s="1"/>
  <c r="K115" i="1"/>
  <c r="J115" i="1"/>
  <c r="I115" i="1"/>
  <c r="H115" i="1"/>
  <c r="G115" i="1"/>
  <c r="O114" i="1"/>
  <c r="M114" i="1"/>
  <c r="N114" i="1" s="1"/>
  <c r="L114" i="1"/>
  <c r="K114" i="1"/>
  <c r="J114" i="1"/>
  <c r="I114" i="1"/>
  <c r="H114" i="1"/>
  <c r="G114" i="1"/>
  <c r="M113" i="1"/>
  <c r="L113" i="1"/>
  <c r="O113" i="1" s="1"/>
  <c r="N113" i="1" s="1"/>
  <c r="K113" i="1"/>
  <c r="J113" i="1"/>
  <c r="I113" i="1"/>
  <c r="H113" i="1"/>
  <c r="G113" i="1"/>
  <c r="O112" i="1"/>
  <c r="M112" i="1"/>
  <c r="N112" i="1" s="1"/>
  <c r="L112" i="1"/>
  <c r="K112" i="1"/>
  <c r="J112" i="1"/>
  <c r="I112" i="1"/>
  <c r="H112" i="1"/>
  <c r="G112" i="1"/>
  <c r="M111" i="1"/>
  <c r="L111" i="1"/>
  <c r="O111" i="1" s="1"/>
  <c r="N111" i="1" s="1"/>
  <c r="K111" i="1"/>
  <c r="J111" i="1"/>
  <c r="I111" i="1"/>
  <c r="H111" i="1"/>
  <c r="G111" i="1"/>
  <c r="O110" i="1"/>
  <c r="M110" i="1"/>
  <c r="N110" i="1" s="1"/>
  <c r="L110" i="1"/>
  <c r="K110" i="1"/>
  <c r="J110" i="1"/>
  <c r="I110" i="1"/>
  <c r="H110" i="1"/>
  <c r="G110" i="1"/>
  <c r="M109" i="1"/>
  <c r="L109" i="1"/>
  <c r="O109" i="1" s="1"/>
  <c r="N109" i="1" s="1"/>
  <c r="K109" i="1"/>
  <c r="J109" i="1"/>
  <c r="I109" i="1"/>
  <c r="H109" i="1"/>
  <c r="G109" i="1"/>
  <c r="O108" i="1"/>
  <c r="M108" i="1"/>
  <c r="N108" i="1" s="1"/>
  <c r="L108" i="1"/>
  <c r="K108" i="1"/>
  <c r="J108" i="1"/>
  <c r="I108" i="1"/>
  <c r="H108" i="1"/>
  <c r="G108" i="1"/>
  <c r="O107" i="1"/>
  <c r="N107" i="1"/>
  <c r="M107" i="1"/>
  <c r="L107" i="1"/>
  <c r="K107" i="1"/>
  <c r="J107" i="1"/>
  <c r="I107" i="1"/>
  <c r="H107" i="1"/>
  <c r="G107" i="1"/>
  <c r="O106" i="1"/>
  <c r="M106" i="1"/>
  <c r="N106" i="1" s="1"/>
  <c r="L106" i="1"/>
  <c r="K106" i="1"/>
  <c r="J106" i="1"/>
  <c r="I106" i="1"/>
  <c r="H106" i="1"/>
  <c r="G106" i="1"/>
  <c r="M105" i="1"/>
  <c r="L105" i="1"/>
  <c r="O105" i="1" s="1"/>
  <c r="N105" i="1" s="1"/>
  <c r="K105" i="1"/>
  <c r="J105" i="1"/>
  <c r="I105" i="1"/>
  <c r="H105" i="1"/>
  <c r="G105" i="1"/>
  <c r="O104" i="1"/>
  <c r="M104" i="1"/>
  <c r="N104" i="1" s="1"/>
  <c r="L104" i="1"/>
  <c r="K104" i="1"/>
  <c r="J104" i="1"/>
  <c r="I104" i="1"/>
  <c r="H104" i="1"/>
  <c r="G104" i="1"/>
  <c r="M103" i="1"/>
  <c r="L103" i="1"/>
  <c r="O103" i="1" s="1"/>
  <c r="N103" i="1" s="1"/>
  <c r="K103" i="1"/>
  <c r="J103" i="1"/>
  <c r="I103" i="1"/>
  <c r="H103" i="1"/>
  <c r="G103" i="1"/>
  <c r="O102" i="1"/>
  <c r="M102" i="1"/>
  <c r="N102" i="1" s="1"/>
  <c r="L102" i="1"/>
  <c r="K102" i="1"/>
  <c r="J102" i="1"/>
  <c r="I102" i="1"/>
  <c r="H102" i="1"/>
  <c r="G102" i="1"/>
  <c r="M101" i="1"/>
  <c r="L101" i="1"/>
  <c r="O101" i="1" s="1"/>
  <c r="N101" i="1" s="1"/>
  <c r="K101" i="1"/>
  <c r="J101" i="1"/>
  <c r="I101" i="1"/>
  <c r="H101" i="1"/>
  <c r="G101" i="1"/>
  <c r="O100" i="1"/>
  <c r="M100" i="1"/>
  <c r="N100" i="1" s="1"/>
  <c r="L100" i="1"/>
  <c r="K100" i="1"/>
  <c r="J100" i="1"/>
  <c r="I100" i="1"/>
  <c r="H100" i="1"/>
  <c r="G100" i="1"/>
  <c r="O99" i="1"/>
  <c r="N99" i="1"/>
  <c r="M99" i="1"/>
  <c r="L99" i="1"/>
  <c r="K99" i="1"/>
  <c r="J99" i="1"/>
  <c r="I99" i="1"/>
  <c r="H99" i="1"/>
  <c r="G99" i="1"/>
  <c r="O98" i="1"/>
  <c r="M98" i="1"/>
  <c r="N98" i="1" s="1"/>
  <c r="L98" i="1"/>
  <c r="K98" i="1"/>
  <c r="J98" i="1"/>
  <c r="I98" i="1"/>
  <c r="H98" i="1"/>
  <c r="G98" i="1"/>
  <c r="O97" i="1"/>
  <c r="N97" i="1"/>
  <c r="M97" i="1"/>
  <c r="L97" i="1"/>
  <c r="K97" i="1"/>
  <c r="J97" i="1"/>
  <c r="I97" i="1"/>
  <c r="H97" i="1"/>
  <c r="G97" i="1"/>
  <c r="O96" i="1"/>
  <c r="M96" i="1"/>
  <c r="N96" i="1" s="1"/>
  <c r="L96" i="1"/>
  <c r="K96" i="1"/>
  <c r="J96" i="1"/>
  <c r="I96" i="1"/>
  <c r="H96" i="1"/>
  <c r="G96" i="1"/>
  <c r="M95" i="1"/>
  <c r="L95" i="1"/>
  <c r="O95" i="1" s="1"/>
  <c r="N95" i="1" s="1"/>
  <c r="K95" i="1"/>
  <c r="J95" i="1"/>
  <c r="I95" i="1"/>
  <c r="H95" i="1"/>
  <c r="G95" i="1"/>
  <c r="O94" i="1"/>
  <c r="M94" i="1"/>
  <c r="N94" i="1" s="1"/>
  <c r="L94" i="1"/>
  <c r="K94" i="1"/>
  <c r="J94" i="1"/>
  <c r="I94" i="1"/>
  <c r="H94" i="1"/>
  <c r="G94" i="1"/>
  <c r="M93" i="1"/>
  <c r="L93" i="1"/>
  <c r="O93" i="1" s="1"/>
  <c r="N93" i="1" s="1"/>
  <c r="K93" i="1"/>
  <c r="J93" i="1"/>
  <c r="I93" i="1"/>
  <c r="H93" i="1"/>
  <c r="G93" i="1"/>
  <c r="O92" i="1"/>
  <c r="N92" i="1"/>
  <c r="M92" i="1"/>
  <c r="L92" i="1"/>
  <c r="K92" i="1"/>
  <c r="J92" i="1"/>
  <c r="I92" i="1"/>
  <c r="H92" i="1"/>
  <c r="G92" i="1"/>
  <c r="M91" i="1"/>
  <c r="L91" i="1"/>
  <c r="O91" i="1" s="1"/>
  <c r="N91" i="1" s="1"/>
  <c r="K91" i="1"/>
  <c r="J91" i="1"/>
  <c r="I91" i="1"/>
  <c r="H91" i="1"/>
  <c r="G91" i="1"/>
  <c r="O90" i="1"/>
  <c r="M90" i="1"/>
  <c r="N90" i="1" s="1"/>
  <c r="L90" i="1"/>
  <c r="K90" i="1"/>
  <c r="J90" i="1"/>
  <c r="I90" i="1"/>
  <c r="H90" i="1"/>
  <c r="G90" i="1"/>
  <c r="M89" i="1"/>
  <c r="L89" i="1"/>
  <c r="O89" i="1" s="1"/>
  <c r="N89" i="1" s="1"/>
  <c r="K89" i="1"/>
  <c r="J89" i="1"/>
  <c r="I89" i="1"/>
  <c r="H89" i="1"/>
  <c r="G89" i="1"/>
  <c r="O88" i="1"/>
  <c r="M88" i="1"/>
  <c r="N88" i="1" s="1"/>
  <c r="L88" i="1"/>
  <c r="K88" i="1"/>
  <c r="J88" i="1"/>
  <c r="I88" i="1"/>
  <c r="H88" i="1"/>
  <c r="G88" i="1"/>
  <c r="M87" i="1"/>
  <c r="L87" i="1"/>
  <c r="O87" i="1" s="1"/>
  <c r="N87" i="1" s="1"/>
  <c r="K87" i="1"/>
  <c r="J87" i="1"/>
  <c r="I87" i="1"/>
  <c r="H87" i="1"/>
  <c r="G87" i="1"/>
  <c r="O86" i="1"/>
  <c r="N86" i="1"/>
  <c r="M86" i="1"/>
  <c r="L86" i="1"/>
  <c r="K86" i="1"/>
  <c r="J86" i="1"/>
  <c r="I86" i="1"/>
  <c r="H86" i="1"/>
  <c r="G86" i="1"/>
  <c r="M85" i="1"/>
  <c r="L85" i="1"/>
  <c r="O85" i="1" s="1"/>
  <c r="N85" i="1" s="1"/>
  <c r="K85" i="1"/>
  <c r="J85" i="1"/>
  <c r="I85" i="1"/>
  <c r="H85" i="1"/>
  <c r="G85" i="1"/>
  <c r="O84" i="1"/>
  <c r="M84" i="1"/>
  <c r="N84" i="1" s="1"/>
  <c r="L84" i="1"/>
  <c r="K84" i="1"/>
  <c r="J84" i="1"/>
  <c r="I84" i="1"/>
  <c r="H84" i="1"/>
  <c r="G84" i="1"/>
  <c r="O83" i="1"/>
  <c r="N83" i="1"/>
  <c r="M83" i="1"/>
  <c r="L83" i="1"/>
  <c r="K83" i="1"/>
  <c r="J83" i="1"/>
  <c r="I83" i="1"/>
  <c r="H83" i="1"/>
  <c r="G83" i="1"/>
  <c r="O82" i="1"/>
  <c r="M82" i="1"/>
  <c r="N82" i="1" s="1"/>
  <c r="L82" i="1"/>
  <c r="K82" i="1"/>
  <c r="J82" i="1"/>
  <c r="I82" i="1"/>
  <c r="H82" i="1"/>
  <c r="G82" i="1"/>
  <c r="M81" i="1"/>
  <c r="L81" i="1"/>
  <c r="O81" i="1" s="1"/>
  <c r="N81" i="1" s="1"/>
  <c r="K81" i="1"/>
  <c r="J81" i="1"/>
  <c r="I81" i="1"/>
  <c r="H81" i="1"/>
  <c r="G81" i="1"/>
  <c r="O80" i="1"/>
  <c r="M80" i="1"/>
  <c r="N80" i="1" s="1"/>
  <c r="L80" i="1"/>
  <c r="K80" i="1"/>
  <c r="J80" i="1"/>
  <c r="I80" i="1"/>
  <c r="H80" i="1"/>
  <c r="G80" i="1"/>
  <c r="M79" i="1"/>
  <c r="L79" i="1"/>
  <c r="O79" i="1" s="1"/>
  <c r="N79" i="1" s="1"/>
  <c r="K79" i="1"/>
  <c r="J79" i="1"/>
  <c r="I79" i="1"/>
  <c r="H79" i="1"/>
  <c r="G79" i="1"/>
  <c r="O78" i="1"/>
  <c r="M78" i="1"/>
  <c r="N78" i="1" s="1"/>
  <c r="L78" i="1"/>
  <c r="K78" i="1"/>
  <c r="J78" i="1"/>
  <c r="I78" i="1"/>
  <c r="H78" i="1"/>
  <c r="G78" i="1"/>
  <c r="M77" i="1"/>
  <c r="L77" i="1"/>
  <c r="O77" i="1" s="1"/>
  <c r="N77" i="1" s="1"/>
  <c r="K77" i="1"/>
  <c r="J77" i="1"/>
  <c r="I77" i="1"/>
  <c r="H77" i="1"/>
  <c r="G77" i="1"/>
  <c r="O76" i="1"/>
  <c r="N76" i="1"/>
  <c r="M76" i="1"/>
  <c r="L76" i="1"/>
  <c r="K76" i="1"/>
  <c r="J76" i="1"/>
  <c r="I76" i="1"/>
  <c r="H76" i="1"/>
  <c r="G76" i="1"/>
  <c r="M75" i="1"/>
  <c r="L75" i="1"/>
  <c r="O75" i="1" s="1"/>
  <c r="N75" i="1" s="1"/>
  <c r="K75" i="1"/>
  <c r="J75" i="1"/>
  <c r="I75" i="1"/>
  <c r="H75" i="1"/>
  <c r="G75" i="1"/>
  <c r="O74" i="1"/>
  <c r="M74" i="1"/>
  <c r="N74" i="1" s="1"/>
  <c r="L74" i="1"/>
  <c r="K74" i="1"/>
  <c r="J74" i="1"/>
  <c r="I74" i="1"/>
  <c r="H74" i="1"/>
  <c r="G74" i="1"/>
  <c r="M73" i="1"/>
  <c r="L73" i="1"/>
  <c r="O73" i="1" s="1"/>
  <c r="N73" i="1" s="1"/>
  <c r="K73" i="1"/>
  <c r="J73" i="1"/>
  <c r="I73" i="1"/>
  <c r="H73" i="1"/>
  <c r="G73" i="1"/>
  <c r="O72" i="1"/>
  <c r="M72" i="1"/>
  <c r="N72" i="1" s="1"/>
  <c r="L72" i="1"/>
  <c r="K72" i="1"/>
  <c r="J72" i="1"/>
  <c r="I72" i="1"/>
  <c r="H72" i="1"/>
  <c r="G72" i="1"/>
  <c r="O71" i="1"/>
  <c r="N71" i="1"/>
  <c r="M71" i="1"/>
  <c r="L71" i="1"/>
  <c r="K71" i="1"/>
  <c r="J71" i="1"/>
  <c r="I71" i="1"/>
  <c r="H71" i="1"/>
  <c r="G71" i="1"/>
  <c r="O70" i="1"/>
  <c r="M70" i="1"/>
  <c r="N70" i="1" s="1"/>
  <c r="L70" i="1"/>
  <c r="K70" i="1"/>
  <c r="J70" i="1"/>
  <c r="I70" i="1"/>
  <c r="H70" i="1"/>
  <c r="G70" i="1"/>
  <c r="M69" i="1"/>
  <c r="L69" i="1"/>
  <c r="O69" i="1" s="1"/>
  <c r="N69" i="1" s="1"/>
  <c r="K69" i="1"/>
  <c r="J69" i="1"/>
  <c r="I69" i="1"/>
  <c r="H69" i="1"/>
  <c r="G69" i="1"/>
  <c r="O68" i="1"/>
  <c r="M68" i="1"/>
  <c r="N68" i="1" s="1"/>
  <c r="L68" i="1"/>
  <c r="K68" i="1"/>
  <c r="J68" i="1"/>
  <c r="I68" i="1"/>
  <c r="H68" i="1"/>
  <c r="G68" i="1"/>
  <c r="M67" i="1"/>
  <c r="L67" i="1"/>
  <c r="O67" i="1" s="1"/>
  <c r="N67" i="1" s="1"/>
  <c r="K67" i="1"/>
  <c r="J67" i="1"/>
  <c r="I67" i="1"/>
  <c r="H67" i="1"/>
  <c r="G67" i="1"/>
  <c r="O66" i="1"/>
  <c r="M66" i="1"/>
  <c r="N66" i="1" s="1"/>
  <c r="L66" i="1"/>
  <c r="K66" i="1"/>
  <c r="J66" i="1"/>
  <c r="I66" i="1"/>
  <c r="H66" i="1"/>
  <c r="G66" i="1"/>
  <c r="M65" i="1"/>
  <c r="L65" i="1"/>
  <c r="O65" i="1" s="1"/>
  <c r="N65" i="1" s="1"/>
  <c r="K65" i="1"/>
  <c r="J65" i="1"/>
  <c r="I65" i="1"/>
  <c r="H65" i="1"/>
  <c r="G65" i="1"/>
  <c r="O64" i="1"/>
  <c r="M64" i="1"/>
  <c r="N64" i="1" s="1"/>
  <c r="L64" i="1"/>
  <c r="K64" i="1"/>
  <c r="J64" i="1"/>
  <c r="I64" i="1"/>
  <c r="H64" i="1"/>
  <c r="G64" i="1"/>
  <c r="M63" i="1"/>
  <c r="L63" i="1"/>
  <c r="O63" i="1" s="1"/>
  <c r="N63" i="1" s="1"/>
  <c r="K63" i="1"/>
  <c r="J63" i="1"/>
  <c r="I63" i="1"/>
  <c r="H63" i="1"/>
  <c r="G63" i="1"/>
  <c r="O62" i="1"/>
  <c r="M62" i="1"/>
  <c r="N62" i="1" s="1"/>
  <c r="L62" i="1"/>
  <c r="K62" i="1"/>
  <c r="J62" i="1"/>
  <c r="I62" i="1"/>
  <c r="H62" i="1"/>
  <c r="G62" i="1"/>
  <c r="M61" i="1"/>
  <c r="L61" i="1"/>
  <c r="O61" i="1" s="1"/>
  <c r="N61" i="1" s="1"/>
  <c r="K61" i="1"/>
  <c r="J61" i="1"/>
  <c r="I61" i="1"/>
  <c r="H61" i="1"/>
  <c r="G61" i="1"/>
  <c r="O60" i="1"/>
  <c r="M60" i="1"/>
  <c r="N60" i="1" s="1"/>
  <c r="L60" i="1"/>
  <c r="K60" i="1"/>
  <c r="J60" i="1"/>
  <c r="I60" i="1"/>
  <c r="H60" i="1"/>
  <c r="G60" i="1"/>
  <c r="M59" i="1"/>
  <c r="L59" i="1"/>
  <c r="O59" i="1" s="1"/>
  <c r="N59" i="1" s="1"/>
  <c r="K59" i="1"/>
  <c r="J59" i="1"/>
  <c r="I59" i="1"/>
  <c r="H59" i="1"/>
  <c r="G59" i="1"/>
  <c r="O58" i="1"/>
  <c r="M58" i="1"/>
  <c r="N58" i="1" s="1"/>
  <c r="L58" i="1"/>
  <c r="K58" i="1"/>
  <c r="J58" i="1"/>
  <c r="I58" i="1"/>
  <c r="H58" i="1"/>
  <c r="G58" i="1"/>
  <c r="M57" i="1"/>
  <c r="L57" i="1"/>
  <c r="O57" i="1" s="1"/>
  <c r="N57" i="1" s="1"/>
  <c r="K57" i="1"/>
  <c r="J57" i="1"/>
  <c r="I57" i="1"/>
  <c r="H57" i="1"/>
  <c r="G57" i="1"/>
  <c r="O56" i="1"/>
  <c r="M56" i="1"/>
  <c r="N56" i="1" s="1"/>
  <c r="L56" i="1"/>
  <c r="K56" i="1"/>
  <c r="J56" i="1"/>
  <c r="I56" i="1"/>
  <c r="H56" i="1"/>
  <c r="G56" i="1"/>
  <c r="M55" i="1"/>
  <c r="L55" i="1"/>
  <c r="O55" i="1" s="1"/>
  <c r="N55" i="1" s="1"/>
  <c r="K55" i="1"/>
  <c r="J55" i="1"/>
  <c r="I55" i="1"/>
  <c r="H55" i="1"/>
  <c r="G55" i="1"/>
  <c r="O54" i="1"/>
  <c r="N54" i="1"/>
  <c r="M54" i="1"/>
  <c r="L54" i="1"/>
  <c r="K54" i="1"/>
  <c r="J54" i="1"/>
  <c r="I54" i="1"/>
  <c r="H54" i="1"/>
  <c r="G54" i="1"/>
  <c r="M53" i="1"/>
  <c r="L53" i="1"/>
  <c r="O53" i="1" s="1"/>
  <c r="N53" i="1" s="1"/>
  <c r="K53" i="1"/>
  <c r="J53" i="1"/>
  <c r="I53" i="1"/>
  <c r="H53" i="1"/>
  <c r="G53" i="1"/>
  <c r="O52" i="1"/>
  <c r="M52" i="1"/>
  <c r="N52" i="1" s="1"/>
  <c r="L52" i="1"/>
  <c r="K52" i="1"/>
  <c r="J52" i="1"/>
  <c r="I52" i="1"/>
  <c r="H52" i="1"/>
  <c r="G52" i="1"/>
  <c r="M51" i="1"/>
  <c r="L51" i="1"/>
  <c r="O51" i="1" s="1"/>
  <c r="N51" i="1" s="1"/>
  <c r="K51" i="1"/>
  <c r="J51" i="1"/>
  <c r="I51" i="1"/>
  <c r="H51" i="1"/>
  <c r="G51" i="1"/>
  <c r="O50" i="1"/>
  <c r="M50" i="1"/>
  <c r="N50" i="1" s="1"/>
  <c r="L50" i="1"/>
  <c r="K50" i="1"/>
  <c r="J50" i="1"/>
  <c r="I50" i="1"/>
  <c r="H50" i="1"/>
  <c r="G50" i="1"/>
  <c r="M49" i="1"/>
  <c r="L49" i="1"/>
  <c r="O49" i="1" s="1"/>
  <c r="N49" i="1" s="1"/>
  <c r="K49" i="1"/>
  <c r="J49" i="1"/>
  <c r="I49" i="1"/>
  <c r="H49" i="1"/>
  <c r="G49" i="1"/>
  <c r="O48" i="1"/>
  <c r="M48" i="1"/>
  <c r="N48" i="1" s="1"/>
  <c r="L48" i="1"/>
  <c r="K48" i="1"/>
  <c r="J48" i="1"/>
  <c r="I48" i="1"/>
  <c r="H48" i="1"/>
  <c r="G48" i="1"/>
  <c r="M47" i="1"/>
  <c r="L47" i="1"/>
  <c r="O47" i="1" s="1"/>
  <c r="N47" i="1" s="1"/>
  <c r="K47" i="1"/>
  <c r="J47" i="1"/>
  <c r="I47" i="1"/>
  <c r="H47" i="1"/>
  <c r="G47" i="1"/>
  <c r="O46" i="1"/>
  <c r="M46" i="1"/>
  <c r="N46" i="1" s="1"/>
  <c r="L46" i="1"/>
  <c r="K46" i="1"/>
  <c r="J46" i="1"/>
  <c r="I46" i="1"/>
  <c r="H46" i="1"/>
  <c r="G46" i="1"/>
  <c r="M45" i="1"/>
  <c r="L45" i="1"/>
  <c r="O45" i="1" s="1"/>
  <c r="N45" i="1" s="1"/>
  <c r="K45" i="1"/>
  <c r="J45" i="1"/>
  <c r="I45" i="1"/>
  <c r="H45" i="1"/>
  <c r="G45" i="1"/>
  <c r="O44" i="1"/>
  <c r="M44" i="1"/>
  <c r="N44" i="1" s="1"/>
  <c r="L44" i="1"/>
  <c r="K44" i="1"/>
  <c r="J44" i="1"/>
  <c r="I44" i="1"/>
  <c r="H44" i="1"/>
  <c r="G44" i="1"/>
  <c r="M43" i="1"/>
  <c r="L43" i="1"/>
  <c r="O43" i="1" s="1"/>
  <c r="N43" i="1" s="1"/>
  <c r="K43" i="1"/>
  <c r="J43" i="1"/>
  <c r="I43" i="1"/>
  <c r="H43" i="1"/>
  <c r="G43" i="1"/>
  <c r="O42" i="1"/>
  <c r="M42" i="1"/>
  <c r="N42" i="1" s="1"/>
  <c r="L42" i="1"/>
  <c r="K42" i="1"/>
  <c r="J42" i="1"/>
  <c r="I42" i="1"/>
  <c r="H42" i="1"/>
  <c r="G42" i="1"/>
  <c r="M41" i="1"/>
  <c r="L41" i="1"/>
  <c r="O41" i="1" s="1"/>
  <c r="N41" i="1" s="1"/>
  <c r="K41" i="1"/>
  <c r="J41" i="1"/>
  <c r="I41" i="1"/>
  <c r="H41" i="1"/>
  <c r="G41" i="1"/>
  <c r="O40" i="1"/>
  <c r="M40" i="1"/>
  <c r="N40" i="1" s="1"/>
  <c r="L40" i="1"/>
  <c r="K40" i="1"/>
  <c r="J40" i="1"/>
  <c r="I40" i="1"/>
  <c r="H40" i="1"/>
  <c r="G40" i="1"/>
  <c r="M39" i="1"/>
  <c r="L39" i="1"/>
  <c r="O39" i="1" s="1"/>
  <c r="N39" i="1" s="1"/>
  <c r="K39" i="1"/>
  <c r="J39" i="1"/>
  <c r="I39" i="1"/>
  <c r="H39" i="1"/>
  <c r="G39" i="1"/>
  <c r="O38" i="1"/>
  <c r="M38" i="1"/>
  <c r="N38" i="1" s="1"/>
  <c r="L38" i="1"/>
  <c r="K38" i="1"/>
  <c r="J38" i="1"/>
  <c r="I38" i="1"/>
  <c r="H38" i="1"/>
  <c r="G38" i="1"/>
  <c r="M37" i="1"/>
  <c r="L37" i="1"/>
  <c r="O37" i="1" s="1"/>
  <c r="N37" i="1" s="1"/>
  <c r="K37" i="1"/>
  <c r="J37" i="1"/>
  <c r="I37" i="1"/>
  <c r="H37" i="1"/>
  <c r="G37" i="1"/>
  <c r="O36" i="1"/>
  <c r="M36" i="1"/>
  <c r="N36" i="1" s="1"/>
  <c r="L36" i="1"/>
  <c r="K36" i="1"/>
  <c r="J36" i="1"/>
  <c r="I36" i="1"/>
  <c r="H36" i="1"/>
  <c r="G36" i="1"/>
  <c r="M35" i="1"/>
  <c r="L35" i="1"/>
  <c r="O35" i="1" s="1"/>
  <c r="N35" i="1" s="1"/>
  <c r="K35" i="1"/>
  <c r="J35" i="1"/>
  <c r="I35" i="1"/>
  <c r="H35" i="1"/>
  <c r="G35" i="1"/>
  <c r="O34" i="1"/>
  <c r="M34" i="1"/>
  <c r="N34" i="1" s="1"/>
  <c r="L34" i="1"/>
  <c r="K34" i="1"/>
  <c r="J34" i="1"/>
  <c r="I34" i="1"/>
  <c r="H34" i="1"/>
  <c r="G34" i="1"/>
  <c r="M33" i="1"/>
  <c r="L33" i="1"/>
  <c r="O33" i="1" s="1"/>
  <c r="N33" i="1" s="1"/>
  <c r="K33" i="1"/>
  <c r="J33" i="1"/>
  <c r="I33" i="1"/>
  <c r="H33" i="1"/>
  <c r="G33" i="1"/>
  <c r="O32" i="1"/>
  <c r="M32" i="1"/>
  <c r="N32" i="1" s="1"/>
  <c r="L32" i="1"/>
  <c r="K32" i="1"/>
  <c r="J32" i="1"/>
  <c r="I32" i="1"/>
  <c r="H32" i="1"/>
  <c r="G32" i="1"/>
  <c r="M31" i="1"/>
  <c r="L31" i="1"/>
  <c r="O31" i="1" s="1"/>
  <c r="N31" i="1" s="1"/>
  <c r="K31" i="1"/>
  <c r="J31" i="1"/>
  <c r="I31" i="1"/>
  <c r="H31" i="1"/>
  <c r="G31" i="1"/>
  <c r="O30" i="1"/>
  <c r="N30" i="1"/>
  <c r="M30" i="1"/>
  <c r="L30" i="1"/>
  <c r="K30" i="1"/>
  <c r="J30" i="1"/>
  <c r="I30" i="1"/>
  <c r="H30" i="1"/>
  <c r="G30" i="1"/>
  <c r="M29" i="1"/>
  <c r="L29" i="1"/>
  <c r="O29" i="1" s="1"/>
  <c r="N29" i="1" s="1"/>
  <c r="K29" i="1"/>
  <c r="J29" i="1"/>
  <c r="I29" i="1"/>
  <c r="H29" i="1"/>
  <c r="G29" i="1"/>
  <c r="O28" i="1"/>
  <c r="M28" i="1"/>
  <c r="N28" i="1" s="1"/>
  <c r="L28" i="1"/>
  <c r="K28" i="1"/>
  <c r="J28" i="1"/>
  <c r="I28" i="1"/>
  <c r="H28" i="1"/>
  <c r="G28" i="1"/>
  <c r="M27" i="1"/>
  <c r="L27" i="1"/>
  <c r="O27" i="1" s="1"/>
  <c r="N27" i="1" s="1"/>
  <c r="K27" i="1"/>
  <c r="J27" i="1"/>
  <c r="I27" i="1"/>
  <c r="H27" i="1"/>
  <c r="G27" i="1"/>
  <c r="O26" i="1"/>
  <c r="M26" i="1"/>
  <c r="N26" i="1" s="1"/>
  <c r="L26" i="1"/>
  <c r="K26" i="1"/>
  <c r="J26" i="1"/>
  <c r="I26" i="1"/>
  <c r="H26" i="1"/>
  <c r="G26" i="1"/>
  <c r="M25" i="1"/>
  <c r="L25" i="1"/>
  <c r="O25" i="1" s="1"/>
  <c r="N25" i="1" s="1"/>
  <c r="K25" i="1"/>
  <c r="J25" i="1"/>
  <c r="I25" i="1"/>
  <c r="H25" i="1"/>
  <c r="G25" i="1"/>
  <c r="O24" i="1"/>
  <c r="N24" i="1"/>
  <c r="M24" i="1"/>
  <c r="L24" i="1"/>
  <c r="K24" i="1"/>
  <c r="J24" i="1"/>
  <c r="I24" i="1"/>
  <c r="H24" i="1"/>
  <c r="G24" i="1"/>
  <c r="M23" i="1"/>
  <c r="L23" i="1"/>
  <c r="O23" i="1" s="1"/>
  <c r="N23" i="1" s="1"/>
  <c r="K23" i="1"/>
  <c r="J23" i="1"/>
  <c r="I23" i="1"/>
  <c r="H23" i="1"/>
  <c r="G23" i="1"/>
  <c r="O22" i="1"/>
  <c r="N22" i="1"/>
  <c r="M22" i="1"/>
  <c r="L22" i="1"/>
  <c r="K22" i="1"/>
  <c r="J22" i="1"/>
  <c r="I22" i="1"/>
  <c r="H22" i="1"/>
  <c r="G22" i="1"/>
  <c r="M21" i="1"/>
  <c r="L21" i="1"/>
  <c r="O21" i="1" s="1"/>
  <c r="N21" i="1" s="1"/>
  <c r="K21" i="1"/>
  <c r="J21" i="1"/>
  <c r="I21" i="1"/>
  <c r="H21" i="1"/>
  <c r="G21" i="1"/>
  <c r="O20" i="1"/>
  <c r="M20" i="1"/>
  <c r="N20" i="1" s="1"/>
  <c r="L20" i="1"/>
  <c r="K20" i="1"/>
  <c r="J20" i="1"/>
  <c r="I20" i="1"/>
  <c r="H20" i="1"/>
  <c r="G20" i="1"/>
  <c r="M19" i="1"/>
  <c r="L19" i="1"/>
  <c r="O19" i="1" s="1"/>
  <c r="N19" i="1" s="1"/>
  <c r="K19" i="1"/>
  <c r="J19" i="1"/>
  <c r="I19" i="1"/>
  <c r="H19" i="1"/>
  <c r="G19" i="1"/>
  <c r="O18" i="1"/>
  <c r="M18" i="1"/>
  <c r="N18" i="1" s="1"/>
  <c r="L18" i="1"/>
  <c r="K18" i="1"/>
  <c r="J18" i="1"/>
  <c r="I18" i="1"/>
  <c r="H18" i="1"/>
  <c r="G18" i="1"/>
  <c r="M17" i="1"/>
  <c r="L17" i="1"/>
  <c r="O17" i="1" s="1"/>
  <c r="N17" i="1" s="1"/>
  <c r="K17" i="1"/>
  <c r="J17" i="1"/>
  <c r="I17" i="1"/>
  <c r="H17" i="1"/>
  <c r="G17" i="1"/>
  <c r="O16" i="1"/>
  <c r="M16" i="1"/>
  <c r="N16" i="1" s="1"/>
  <c r="L16" i="1"/>
  <c r="K16" i="1"/>
  <c r="J16" i="1"/>
  <c r="I16" i="1"/>
  <c r="H16" i="1"/>
  <c r="G16" i="1"/>
  <c r="M15" i="1"/>
  <c r="L15" i="1"/>
  <c r="O15" i="1" s="1"/>
  <c r="N15" i="1" s="1"/>
  <c r="K15" i="1"/>
  <c r="J15" i="1"/>
  <c r="I15" i="1"/>
  <c r="H15" i="1"/>
  <c r="G15" i="1"/>
  <c r="O14" i="1"/>
  <c r="M14" i="1"/>
  <c r="N14" i="1" s="1"/>
  <c r="L14" i="1"/>
  <c r="K14" i="1"/>
  <c r="J14" i="1"/>
  <c r="I14" i="1"/>
  <c r="H14" i="1"/>
  <c r="G14" i="1"/>
  <c r="M13" i="1"/>
  <c r="L13" i="1"/>
  <c r="O13" i="1" s="1"/>
  <c r="K13" i="1"/>
  <c r="J13" i="1"/>
  <c r="I13" i="1"/>
  <c r="H13" i="1"/>
  <c r="G13" i="1"/>
  <c r="O12" i="1"/>
  <c r="M12" i="1"/>
  <c r="N12" i="1" s="1"/>
  <c r="L12" i="1"/>
  <c r="K12" i="1"/>
  <c r="J12" i="1"/>
  <c r="I12" i="1"/>
  <c r="H12" i="1"/>
  <c r="G12" i="1"/>
  <c r="O11" i="1"/>
  <c r="N11" i="1"/>
  <c r="M11" i="1"/>
  <c r="L11" i="1"/>
  <c r="K11" i="1"/>
  <c r="J11" i="1"/>
  <c r="I11" i="1"/>
  <c r="H11" i="1"/>
  <c r="G11" i="1"/>
  <c r="O10" i="1"/>
  <c r="M10" i="1"/>
  <c r="N10" i="1" s="1"/>
  <c r="L10" i="1"/>
  <c r="K10" i="1"/>
  <c r="J10" i="1"/>
  <c r="I10" i="1"/>
  <c r="H10" i="1"/>
  <c r="G10" i="1"/>
  <c r="M9" i="1"/>
  <c r="L9" i="1"/>
  <c r="O9" i="1" s="1"/>
  <c r="K9" i="1"/>
  <c r="J9" i="1"/>
  <c r="I9" i="1"/>
  <c r="H9" i="1"/>
  <c r="G9" i="1"/>
  <c r="O8" i="1"/>
  <c r="M8" i="1"/>
  <c r="N8" i="1" s="1"/>
  <c r="L8" i="1"/>
  <c r="K8" i="1"/>
  <c r="J8" i="1"/>
  <c r="I8" i="1"/>
  <c r="H8" i="1"/>
  <c r="G8" i="1"/>
  <c r="M7" i="1"/>
  <c r="K7" i="1"/>
  <c r="G7" i="1"/>
  <c r="O6" i="1"/>
  <c r="M6" i="1"/>
  <c r="N6" i="1" s="1"/>
  <c r="L6" i="1"/>
  <c r="K6" i="1"/>
  <c r="J6" i="1"/>
  <c r="I6" i="1"/>
  <c r="H6" i="1"/>
  <c r="G6" i="1"/>
  <c r="D1" i="1" s="1"/>
  <c r="M5" i="1"/>
  <c r="L5" i="1"/>
  <c r="O5" i="1" s="1"/>
  <c r="K5" i="1"/>
  <c r="J5" i="1"/>
  <c r="I5" i="1"/>
  <c r="H5" i="1"/>
  <c r="G5" i="1"/>
  <c r="O4" i="1"/>
  <c r="M4" i="1"/>
  <c r="N4" i="1" s="1"/>
  <c r="L4" i="1"/>
  <c r="K4" i="1"/>
  <c r="J4" i="1"/>
  <c r="I4" i="1"/>
  <c r="H4" i="1"/>
  <c r="G4" i="1"/>
  <c r="M3" i="1"/>
  <c r="L3" i="1"/>
  <c r="O3" i="1" s="1"/>
  <c r="L230" i="2" l="1"/>
  <c r="O230" i="2" s="1"/>
  <c r="L240" i="2"/>
  <c r="O240" i="2" s="1"/>
  <c r="N240" i="2" s="1"/>
  <c r="L81" i="2"/>
  <c r="O81" i="2" s="1"/>
  <c r="N81" i="2" s="1"/>
  <c r="L82" i="2"/>
  <c r="O82" i="2" s="1"/>
  <c r="L83" i="2"/>
  <c r="L85" i="2"/>
  <c r="O85" i="2" s="1"/>
  <c r="N85" i="2" s="1"/>
  <c r="L102" i="2"/>
  <c r="O102" i="2" s="1"/>
  <c r="L103" i="2"/>
  <c r="O103" i="2" s="1"/>
  <c r="L107" i="2"/>
  <c r="L122" i="2"/>
  <c r="O122" i="2" s="1"/>
  <c r="L123" i="2"/>
  <c r="O123" i="2" s="1"/>
  <c r="L146" i="2"/>
  <c r="O146" i="2" s="1"/>
  <c r="L147" i="2"/>
  <c r="O147" i="2" s="1"/>
  <c r="L150" i="2"/>
  <c r="O150" i="2" s="1"/>
  <c r="L151" i="2"/>
  <c r="O151" i="2" s="1"/>
  <c r="L159" i="2"/>
  <c r="O159" i="2" s="1"/>
  <c r="N159" i="2" s="1"/>
  <c r="L175" i="2"/>
  <c r="O175" i="2" s="1"/>
  <c r="L184" i="2"/>
  <c r="O184" i="2" s="1"/>
  <c r="N184" i="2" s="1"/>
  <c r="L197" i="2"/>
  <c r="O197" i="2" s="1"/>
  <c r="L212" i="2"/>
  <c r="O212" i="2" s="1"/>
  <c r="N212" i="2" s="1"/>
  <c r="L229" i="2"/>
  <c r="O229" i="2" s="1"/>
  <c r="L244" i="2"/>
  <c r="O244" i="2" s="1"/>
  <c r="N244" i="2" s="1"/>
  <c r="H7" i="1"/>
  <c r="I7" i="1" s="1"/>
  <c r="J7" i="1" s="1"/>
  <c r="L7" i="1" s="1"/>
  <c r="O7" i="1" s="1"/>
  <c r="N139" i="2"/>
  <c r="L12" i="2"/>
  <c r="O12" i="2" s="1"/>
  <c r="L32" i="2"/>
  <c r="O32" i="2" s="1"/>
  <c r="L48" i="2"/>
  <c r="O48" i="2" s="1"/>
  <c r="L395" i="2"/>
  <c r="O395" i="2" s="1"/>
  <c r="N395" i="2" s="1"/>
  <c r="L396" i="2"/>
  <c r="O396" i="2" s="1"/>
  <c r="L10" i="2"/>
  <c r="O10" i="2" s="1"/>
  <c r="N10" i="2" s="1"/>
  <c r="L31" i="2"/>
  <c r="O31" i="2" s="1"/>
  <c r="L42" i="2"/>
  <c r="O42" i="2" s="1"/>
  <c r="N42" i="2" s="1"/>
  <c r="L47" i="2"/>
  <c r="O47" i="2" s="1"/>
  <c r="L78" i="2"/>
  <c r="O78" i="2" s="1"/>
  <c r="L87" i="2"/>
  <c r="O87" i="2" s="1"/>
  <c r="L101" i="2"/>
  <c r="O101" i="2" s="1"/>
  <c r="N101" i="2" s="1"/>
  <c r="L110" i="2"/>
  <c r="O110" i="2" s="1"/>
  <c r="L111" i="2"/>
  <c r="O111" i="2" s="1"/>
  <c r="L118" i="2"/>
  <c r="O118" i="2" s="1"/>
  <c r="L119" i="2"/>
  <c r="O119" i="2" s="1"/>
  <c r="L126" i="2"/>
  <c r="O126" i="2" s="1"/>
  <c r="N126" i="2" s="1"/>
  <c r="L139" i="2"/>
  <c r="O139" i="2" s="1"/>
  <c r="L335" i="2"/>
  <c r="O335" i="2" s="1"/>
  <c r="N335" i="2" s="1"/>
  <c r="L343" i="2"/>
  <c r="O343" i="2" s="1"/>
  <c r="N343" i="2" s="1"/>
  <c r="L351" i="2"/>
  <c r="O351" i="2" s="1"/>
  <c r="N351" i="2" s="1"/>
  <c r="L376" i="2"/>
  <c r="O376" i="2" s="1"/>
  <c r="L391" i="2"/>
  <c r="O391" i="2" s="1"/>
  <c r="N391" i="2" s="1"/>
  <c r="L392" i="2"/>
  <c r="O392" i="2" s="1"/>
  <c r="N392" i="2" s="1"/>
  <c r="L201" i="2"/>
  <c r="O201" i="2" s="1"/>
  <c r="N201" i="2" s="1"/>
  <c r="L205" i="2"/>
  <c r="O205" i="2" s="1"/>
  <c r="L213" i="2"/>
  <c r="O213" i="2" s="1"/>
  <c r="L220" i="2"/>
  <c r="O220" i="2" s="1"/>
  <c r="N220" i="2" s="1"/>
  <c r="L237" i="2"/>
  <c r="O237" i="2" s="1"/>
  <c r="L238" i="2"/>
  <c r="O238" i="2" s="1"/>
  <c r="N238" i="2" s="1"/>
  <c r="L256" i="2"/>
  <c r="O256" i="2" s="1"/>
  <c r="N256" i="2" s="1"/>
  <c r="L6" i="2"/>
  <c r="O6" i="2" s="1"/>
  <c r="N6" i="2" s="1"/>
  <c r="L18" i="2"/>
  <c r="O18" i="2" s="1"/>
  <c r="N18" i="2" s="1"/>
  <c r="L30" i="2"/>
  <c r="L38" i="2"/>
  <c r="O38" i="2" s="1"/>
  <c r="N38" i="2" s="1"/>
  <c r="L43" i="2"/>
  <c r="O43" i="2" s="1"/>
  <c r="N43" i="2" s="1"/>
  <c r="L55" i="2"/>
  <c r="O55" i="2" s="1"/>
  <c r="L63" i="2"/>
  <c r="O63" i="2" s="1"/>
  <c r="L67" i="2"/>
  <c r="O67" i="2" s="1"/>
  <c r="N67" i="2" s="1"/>
  <c r="N87" i="2"/>
  <c r="N110" i="2"/>
  <c r="N111" i="2"/>
  <c r="N118" i="2"/>
  <c r="N119" i="2"/>
  <c r="L260" i="2"/>
  <c r="O260" i="2" s="1"/>
  <c r="N260" i="2" s="1"/>
  <c r="L8" i="2"/>
  <c r="O8" i="2" s="1"/>
  <c r="L40" i="2"/>
  <c r="O40" i="2" s="1"/>
  <c r="L73" i="2"/>
  <c r="O73" i="2" s="1"/>
  <c r="N73" i="2" s="1"/>
  <c r="L210" i="2"/>
  <c r="O210" i="2" s="1"/>
  <c r="L218" i="2"/>
  <c r="O218" i="2" s="1"/>
  <c r="L296" i="2"/>
  <c r="O296" i="2" s="1"/>
  <c r="N296" i="2" s="1"/>
  <c r="L302" i="2"/>
  <c r="O302" i="2" s="1"/>
  <c r="N302" i="2" s="1"/>
  <c r="L318" i="2"/>
  <c r="O318" i="2" s="1"/>
  <c r="L319" i="2"/>
  <c r="O319" i="2" s="1"/>
  <c r="N319" i="2" s="1"/>
  <c r="L329" i="2"/>
  <c r="O329" i="2" s="1"/>
  <c r="N329" i="2" s="1"/>
  <c r="L341" i="2"/>
  <c r="O341" i="2" s="1"/>
  <c r="N341" i="2" s="1"/>
  <c r="L362" i="2"/>
  <c r="O362" i="2" s="1"/>
  <c r="N362" i="2" s="1"/>
  <c r="L363" i="2"/>
  <c r="O363" i="2" s="1"/>
  <c r="N363" i="2" s="1"/>
  <c r="L377" i="2"/>
  <c r="O377" i="2" s="1"/>
  <c r="L383" i="2"/>
  <c r="O383" i="2" s="1"/>
  <c r="N383" i="2" s="1"/>
  <c r="L384" i="2"/>
  <c r="O384" i="2" s="1"/>
  <c r="L403" i="2"/>
  <c r="N405" i="2"/>
  <c r="L412" i="2"/>
  <c r="O412" i="2" s="1"/>
  <c r="N412" i="2" s="1"/>
  <c r="L423" i="2"/>
  <c r="O423" i="2" s="1"/>
  <c r="N423" i="2" s="1"/>
  <c r="L20" i="2"/>
  <c r="O20" i="2" s="1"/>
  <c r="L7" i="2"/>
  <c r="O7" i="2" s="1"/>
  <c r="L14" i="2"/>
  <c r="O14" i="2" s="1"/>
  <c r="N14" i="2" s="1"/>
  <c r="L19" i="2"/>
  <c r="O19" i="2" s="1"/>
  <c r="L26" i="2"/>
  <c r="O26" i="2" s="1"/>
  <c r="N26" i="2" s="1"/>
  <c r="N31" i="2"/>
  <c r="L34" i="2"/>
  <c r="O34" i="2" s="1"/>
  <c r="N34" i="2" s="1"/>
  <c r="L39" i="2"/>
  <c r="O39" i="2" s="1"/>
  <c r="N47" i="2"/>
  <c r="L50" i="2"/>
  <c r="O50" i="2" s="1"/>
  <c r="N50" i="2" s="1"/>
  <c r="L65" i="2"/>
  <c r="O65" i="2" s="1"/>
  <c r="N65" i="2" s="1"/>
  <c r="L74" i="2"/>
  <c r="O74" i="2" s="1"/>
  <c r="N74" i="2" s="1"/>
  <c r="L90" i="2"/>
  <c r="O90" i="2" s="1"/>
  <c r="N90" i="2" s="1"/>
  <c r="L91" i="2"/>
  <c r="O91" i="2" s="1"/>
  <c r="N91" i="2" s="1"/>
  <c r="L98" i="2"/>
  <c r="O98" i="2" s="1"/>
  <c r="N98" i="2" s="1"/>
  <c r="L114" i="2"/>
  <c r="O114" i="2" s="1"/>
  <c r="N114" i="2" s="1"/>
  <c r="L115" i="2"/>
  <c r="O115" i="2" s="1"/>
  <c r="N115" i="2" s="1"/>
  <c r="L117" i="2"/>
  <c r="O117" i="2" s="1"/>
  <c r="N117" i="2" s="1"/>
  <c r="L142" i="2"/>
  <c r="O142" i="2" s="1"/>
  <c r="N142" i="2" s="1"/>
  <c r="N151" i="2"/>
  <c r="L170" i="2"/>
  <c r="O170" i="2" s="1"/>
  <c r="N170" i="2" s="1"/>
  <c r="L178" i="2"/>
  <c r="O178" i="2" s="1"/>
  <c r="N178" i="2" s="1"/>
  <c r="L182" i="2"/>
  <c r="O182" i="2" s="1"/>
  <c r="N182" i="2" s="1"/>
  <c r="L185" i="2"/>
  <c r="O185" i="2" s="1"/>
  <c r="N185" i="2" s="1"/>
  <c r="N197" i="2"/>
  <c r="L209" i="2"/>
  <c r="O209" i="2" s="1"/>
  <c r="N209" i="2" s="1"/>
  <c r="L217" i="2"/>
  <c r="O217" i="2" s="1"/>
  <c r="L221" i="2"/>
  <c r="N229" i="2"/>
  <c r="L232" i="2"/>
  <c r="O232" i="2" s="1"/>
  <c r="N232" i="2" s="1"/>
  <c r="L236" i="2"/>
  <c r="O236" i="2" s="1"/>
  <c r="N236" i="2" s="1"/>
  <c r="L254" i="2"/>
  <c r="O254" i="2" s="1"/>
  <c r="N254" i="2" s="1"/>
  <c r="L290" i="2"/>
  <c r="O290" i="2" s="1"/>
  <c r="N290" i="2" s="1"/>
  <c r="L294" i="2"/>
  <c r="O294" i="2" s="1"/>
  <c r="N294" i="2" s="1"/>
  <c r="L310" i="2"/>
  <c r="O310" i="2" s="1"/>
  <c r="N310" i="2" s="1"/>
  <c r="L317" i="2"/>
  <c r="O317" i="2" s="1"/>
  <c r="N317" i="2" s="1"/>
  <c r="L327" i="2"/>
  <c r="O327" i="2" s="1"/>
  <c r="N327" i="2" s="1"/>
  <c r="L339" i="2"/>
  <c r="O339" i="2" s="1"/>
  <c r="N339" i="2" s="1"/>
  <c r="L355" i="2"/>
  <c r="O355" i="2" s="1"/>
  <c r="N355" i="2" s="1"/>
  <c r="L364" i="2"/>
  <c r="O364" i="2" s="1"/>
  <c r="N364" i="2" s="1"/>
  <c r="L367" i="2"/>
  <c r="O367" i="2" s="1"/>
  <c r="N367" i="2" s="1"/>
  <c r="L368" i="2"/>
  <c r="O368" i="2" s="1"/>
  <c r="N368" i="2" s="1"/>
  <c r="L369" i="2"/>
  <c r="O369" i="2" s="1"/>
  <c r="L372" i="2"/>
  <c r="O372" i="2" s="1"/>
  <c r="L387" i="2"/>
  <c r="O387" i="2" s="1"/>
  <c r="N387" i="2" s="1"/>
  <c r="L388" i="2"/>
  <c r="O388" i="2" s="1"/>
  <c r="N388" i="2" s="1"/>
  <c r="L389" i="2"/>
  <c r="O389" i="2" s="1"/>
  <c r="L399" i="2"/>
  <c r="O399" i="2" s="1"/>
  <c r="N399" i="2" s="1"/>
  <c r="L400" i="2"/>
  <c r="O400" i="2" s="1"/>
  <c r="L404" i="2"/>
  <c r="O404" i="2" s="1"/>
  <c r="N404" i="2" s="1"/>
  <c r="L407" i="2"/>
  <c r="O407" i="2" s="1"/>
  <c r="N407" i="2" s="1"/>
  <c r="L408" i="2"/>
  <c r="O408" i="2" s="1"/>
  <c r="L411" i="2"/>
  <c r="O411" i="2" s="1"/>
  <c r="N411" i="2" s="1"/>
  <c r="L421" i="2"/>
  <c r="O421" i="2" s="1"/>
  <c r="N421" i="2" s="1"/>
  <c r="L3" i="2"/>
  <c r="O3" i="2" s="1"/>
  <c r="L15" i="2"/>
  <c r="O15" i="2" s="1"/>
  <c r="N15" i="2" s="1"/>
  <c r="L23" i="2"/>
  <c r="O23" i="2" s="1"/>
  <c r="N23" i="2" s="1"/>
  <c r="L27" i="2"/>
  <c r="O27" i="2" s="1"/>
  <c r="N27" i="2" s="1"/>
  <c r="L35" i="2"/>
  <c r="O35" i="2" s="1"/>
  <c r="N35" i="2" s="1"/>
  <c r="L46" i="2"/>
  <c r="O46" i="2" s="1"/>
  <c r="N46" i="2" s="1"/>
  <c r="L51" i="2"/>
  <c r="O51" i="2" s="1"/>
  <c r="N51" i="2" s="1"/>
  <c r="L66" i="2"/>
  <c r="O66" i="2" s="1"/>
  <c r="N66" i="2" s="1"/>
  <c r="L75" i="2"/>
  <c r="O75" i="2" s="1"/>
  <c r="L89" i="2"/>
  <c r="O89" i="2" s="1"/>
  <c r="N89" i="2" s="1"/>
  <c r="L94" i="2"/>
  <c r="O94" i="2" s="1"/>
  <c r="N94" i="2" s="1"/>
  <c r="L95" i="2"/>
  <c r="O95" i="2" s="1"/>
  <c r="N95" i="2" s="1"/>
  <c r="L130" i="2"/>
  <c r="O130" i="2" s="1"/>
  <c r="L134" i="2"/>
  <c r="O134" i="2" s="1"/>
  <c r="L135" i="2"/>
  <c r="O135" i="2" s="1"/>
  <c r="L171" i="2"/>
  <c r="O171" i="2" s="1"/>
  <c r="N171" i="2" s="1"/>
  <c r="L174" i="2"/>
  <c r="O174" i="2" s="1"/>
  <c r="N174" i="2" s="1"/>
  <c r="L183" i="2"/>
  <c r="O183" i="2" s="1"/>
  <c r="N183" i="2" s="1"/>
  <c r="L189" i="2"/>
  <c r="O189" i="2" s="1"/>
  <c r="N189" i="2" s="1"/>
  <c r="L193" i="2"/>
  <c r="O193" i="2" s="1"/>
  <c r="N193" i="2" s="1"/>
  <c r="L200" i="2"/>
  <c r="O200" i="2" s="1"/>
  <c r="N200" i="2" s="1"/>
  <c r="L233" i="2"/>
  <c r="O233" i="2" s="1"/>
  <c r="N233" i="2" s="1"/>
  <c r="L248" i="2"/>
  <c r="O248" i="2" s="1"/>
  <c r="N248" i="2" s="1"/>
  <c r="L266" i="2"/>
  <c r="O266" i="2" s="1"/>
  <c r="N266" i="2" s="1"/>
  <c r="L282" i="2"/>
  <c r="O282" i="2" s="1"/>
  <c r="N282" i="2" s="1"/>
  <c r="L288" i="2"/>
  <c r="O288" i="2" s="1"/>
  <c r="N288" i="2" s="1"/>
  <c r="L292" i="2"/>
  <c r="O292" i="2" s="1"/>
  <c r="N292" i="2" s="1"/>
  <c r="L308" i="2"/>
  <c r="O308" i="2" s="1"/>
  <c r="N308" i="2" s="1"/>
  <c r="L316" i="2"/>
  <c r="O316" i="2" s="1"/>
  <c r="N316" i="2" s="1"/>
  <c r="L325" i="2"/>
  <c r="O325" i="2" s="1"/>
  <c r="N325" i="2" s="1"/>
  <c r="L337" i="2"/>
  <c r="O337" i="2" s="1"/>
  <c r="N337" i="2" s="1"/>
  <c r="L345" i="2"/>
  <c r="O345" i="2" s="1"/>
  <c r="N345" i="2" s="1"/>
  <c r="L359" i="2"/>
  <c r="O359" i="2" s="1"/>
  <c r="N359" i="2" s="1"/>
  <c r="L373" i="2"/>
  <c r="O373" i="2" s="1"/>
  <c r="L380" i="2"/>
  <c r="O380" i="2" s="1"/>
  <c r="N380" i="2" s="1"/>
  <c r="L381" i="2"/>
  <c r="O381" i="2" s="1"/>
  <c r="N384" i="2"/>
  <c r="L420" i="2"/>
  <c r="O420" i="2" s="1"/>
  <c r="N5" i="1"/>
  <c r="N9" i="1"/>
  <c r="N13" i="1"/>
  <c r="N3" i="1"/>
  <c r="M1" i="1"/>
  <c r="N193" i="1"/>
  <c r="N198" i="1"/>
  <c r="N209" i="1"/>
  <c r="N214" i="1"/>
  <c r="N222" i="1"/>
  <c r="N241" i="1"/>
  <c r="N245" i="1"/>
  <c r="N249" i="1"/>
  <c r="N254" i="1"/>
  <c r="N265" i="1"/>
  <c r="N270" i="1"/>
  <c r="N281" i="1"/>
  <c r="N286" i="1"/>
  <c r="N297" i="1"/>
  <c r="N310" i="1"/>
  <c r="N313" i="1"/>
  <c r="N326" i="1"/>
  <c r="N329" i="1"/>
  <c r="N342" i="1"/>
  <c r="N345" i="1"/>
  <c r="N349" i="1"/>
  <c r="N362" i="1"/>
  <c r="N365" i="1"/>
  <c r="N377" i="1"/>
  <c r="N385" i="1"/>
  <c r="N393" i="1"/>
  <c r="N401" i="1"/>
  <c r="N7" i="2"/>
  <c r="N8" i="2"/>
  <c r="N19" i="2"/>
  <c r="N20" i="2"/>
  <c r="N39" i="2"/>
  <c r="N40" i="2"/>
  <c r="J44" i="2"/>
  <c r="L44" i="2" s="1"/>
  <c r="O44" i="2" s="1"/>
  <c r="N44" i="2" s="1"/>
  <c r="J56" i="2"/>
  <c r="L56" i="2" s="1"/>
  <c r="O56" i="2" s="1"/>
  <c r="N56" i="2" s="1"/>
  <c r="J21" i="2"/>
  <c r="L21" i="2" s="1"/>
  <c r="O21" i="2" s="1"/>
  <c r="N21" i="2" s="1"/>
  <c r="N185" i="1"/>
  <c r="N190" i="1"/>
  <c r="N201" i="1"/>
  <c r="N206" i="1"/>
  <c r="N217" i="1"/>
  <c r="N225" i="1"/>
  <c r="N229" i="1"/>
  <c r="N233" i="1"/>
  <c r="N238" i="1"/>
  <c r="N257" i="1"/>
  <c r="N262" i="1"/>
  <c r="N273" i="1"/>
  <c r="N278" i="1"/>
  <c r="N289" i="1"/>
  <c r="N294" i="1"/>
  <c r="N302" i="1"/>
  <c r="N305" i="1"/>
  <c r="N318" i="1"/>
  <c r="N321" i="1"/>
  <c r="N334" i="1"/>
  <c r="N337" i="1"/>
  <c r="N354" i="1"/>
  <c r="N357" i="1"/>
  <c r="N370" i="1"/>
  <c r="N373" i="1"/>
  <c r="N381" i="1"/>
  <c r="N389" i="1"/>
  <c r="N397" i="1"/>
  <c r="J4" i="2"/>
  <c r="L4" i="2" s="1"/>
  <c r="O4" i="2" s="1"/>
  <c r="N4" i="2" s="1"/>
  <c r="N12" i="2"/>
  <c r="J17" i="2"/>
  <c r="L17" i="2" s="1"/>
  <c r="O17" i="2" s="1"/>
  <c r="N17" i="2" s="1"/>
  <c r="J28" i="2"/>
  <c r="L28" i="2" s="1"/>
  <c r="O28" i="2" s="1"/>
  <c r="N28" i="2" s="1"/>
  <c r="N32" i="2"/>
  <c r="J36" i="2"/>
  <c r="L36" i="2" s="1"/>
  <c r="O36" i="2" s="1"/>
  <c r="N36" i="2" s="1"/>
  <c r="N48" i="2"/>
  <c r="J52" i="2"/>
  <c r="L52" i="2" s="1"/>
  <c r="O52" i="2" s="1"/>
  <c r="N52" i="2" s="1"/>
  <c r="N194" i="1"/>
  <c r="N210" i="1"/>
  <c r="N242" i="1"/>
  <c r="N246" i="1"/>
  <c r="N250" i="1"/>
  <c r="N266" i="1"/>
  <c r="N282" i="1"/>
  <c r="N55" i="2"/>
  <c r="N63" i="2"/>
  <c r="N3" i="2"/>
  <c r="H5" i="2"/>
  <c r="I5" i="2" s="1"/>
  <c r="J5" i="2" s="1"/>
  <c r="L5" i="2" s="1"/>
  <c r="O5" i="2" s="1"/>
  <c r="H9" i="2"/>
  <c r="I9" i="2" s="1"/>
  <c r="J9" i="2" s="1"/>
  <c r="L9" i="2" s="1"/>
  <c r="O9" i="2" s="1"/>
  <c r="N9" i="2" s="1"/>
  <c r="H13" i="2"/>
  <c r="I13" i="2" s="1"/>
  <c r="J13" i="2" s="1"/>
  <c r="L13" i="2" s="1"/>
  <c r="O13" i="2" s="1"/>
  <c r="N13" i="2" s="1"/>
  <c r="H17" i="2"/>
  <c r="I17" i="2" s="1"/>
  <c r="H21" i="2"/>
  <c r="I21" i="2" s="1"/>
  <c r="H25" i="2"/>
  <c r="I25" i="2" s="1"/>
  <c r="J25" i="2" s="1"/>
  <c r="L25" i="2" s="1"/>
  <c r="O25" i="2" s="1"/>
  <c r="N25" i="2" s="1"/>
  <c r="H29" i="2"/>
  <c r="I29" i="2" s="1"/>
  <c r="J29" i="2" s="1"/>
  <c r="L29" i="2" s="1"/>
  <c r="O29" i="2" s="1"/>
  <c r="N29" i="2" s="1"/>
  <c r="H33" i="2"/>
  <c r="I33" i="2" s="1"/>
  <c r="J33" i="2" s="1"/>
  <c r="L33" i="2" s="1"/>
  <c r="O33" i="2" s="1"/>
  <c r="N33" i="2" s="1"/>
  <c r="H37" i="2"/>
  <c r="I37" i="2" s="1"/>
  <c r="J37" i="2" s="1"/>
  <c r="L37" i="2" s="1"/>
  <c r="O37" i="2" s="1"/>
  <c r="N37" i="2" s="1"/>
  <c r="H41" i="2"/>
  <c r="I41" i="2" s="1"/>
  <c r="J41" i="2" s="1"/>
  <c r="L41" i="2" s="1"/>
  <c r="O41" i="2" s="1"/>
  <c r="N41" i="2" s="1"/>
  <c r="H45" i="2"/>
  <c r="I45" i="2" s="1"/>
  <c r="J45" i="2" s="1"/>
  <c r="L45" i="2" s="1"/>
  <c r="O45" i="2" s="1"/>
  <c r="N45" i="2" s="1"/>
  <c r="H49" i="2"/>
  <c r="I49" i="2" s="1"/>
  <c r="J49" i="2" s="1"/>
  <c r="L49" i="2" s="1"/>
  <c r="O49" i="2" s="1"/>
  <c r="N49" i="2" s="1"/>
  <c r="J68" i="2"/>
  <c r="L68" i="2" s="1"/>
  <c r="O68" i="2" s="1"/>
  <c r="N68" i="2" s="1"/>
  <c r="H69" i="2"/>
  <c r="I69" i="2" s="1"/>
  <c r="J69" i="2" s="1"/>
  <c r="L69" i="2" s="1"/>
  <c r="O69" i="2" s="1"/>
  <c r="N69" i="2" s="1"/>
  <c r="N79" i="2"/>
  <c r="J88" i="2"/>
  <c r="L88" i="2" s="1"/>
  <c r="O88" i="2" s="1"/>
  <c r="N88" i="2" s="1"/>
  <c r="J140" i="2"/>
  <c r="L140" i="2" s="1"/>
  <c r="O140" i="2" s="1"/>
  <c r="N163" i="2"/>
  <c r="H68" i="2"/>
  <c r="I68" i="2" s="1"/>
  <c r="J70" i="2"/>
  <c r="L70" i="2" s="1"/>
  <c r="O70" i="2" s="1"/>
  <c r="N70" i="2" s="1"/>
  <c r="N75" i="2"/>
  <c r="H80" i="2"/>
  <c r="I80" i="2" s="1"/>
  <c r="J80" i="2" s="1"/>
  <c r="L80" i="2" s="1"/>
  <c r="O80" i="2" s="1"/>
  <c r="N80" i="2" s="1"/>
  <c r="N82" i="2"/>
  <c r="H84" i="2"/>
  <c r="I84" i="2" s="1"/>
  <c r="J84" i="2" s="1"/>
  <c r="L84" i="2" s="1"/>
  <c r="O84" i="2" s="1"/>
  <c r="N84" i="2" s="1"/>
  <c r="J128" i="2"/>
  <c r="L128" i="2" s="1"/>
  <c r="O128" i="2" s="1"/>
  <c r="N128" i="2" s="1"/>
  <c r="N130" i="2"/>
  <c r="N132" i="2"/>
  <c r="N134" i="2"/>
  <c r="N135" i="2"/>
  <c r="N155" i="2"/>
  <c r="N160" i="2"/>
  <c r="J164" i="2"/>
  <c r="L164" i="2" s="1"/>
  <c r="O164" i="2" s="1"/>
  <c r="N164" i="2" s="1"/>
  <c r="J180" i="2"/>
  <c r="L180" i="2" s="1"/>
  <c r="O180" i="2" s="1"/>
  <c r="N180" i="2" s="1"/>
  <c r="N60" i="2"/>
  <c r="J64" i="2"/>
  <c r="L64" i="2" s="1"/>
  <c r="O64" i="2" s="1"/>
  <c r="N64" i="2" s="1"/>
  <c r="J76" i="2"/>
  <c r="L76" i="2" s="1"/>
  <c r="L77" i="2"/>
  <c r="O77" i="2" s="1"/>
  <c r="N77" i="2" s="1"/>
  <c r="J96" i="2"/>
  <c r="L96" i="2" s="1"/>
  <c r="O96" i="2" s="1"/>
  <c r="N96" i="2" s="1"/>
  <c r="N102" i="2"/>
  <c r="N103" i="2"/>
  <c r="N122" i="2"/>
  <c r="N123" i="2"/>
  <c r="N140" i="2"/>
  <c r="N146" i="2"/>
  <c r="N147" i="2"/>
  <c r="N150" i="2"/>
  <c r="N168" i="2"/>
  <c r="J172" i="2"/>
  <c r="L172" i="2" s="1"/>
  <c r="O172" i="2" s="1"/>
  <c r="N172" i="2" s="1"/>
  <c r="N175" i="2"/>
  <c r="N176" i="2"/>
  <c r="J72" i="2"/>
  <c r="L72" i="2" s="1"/>
  <c r="O72" i="2" s="1"/>
  <c r="N72" i="2" s="1"/>
  <c r="N78" i="2"/>
  <c r="J113" i="2"/>
  <c r="L113" i="2" s="1"/>
  <c r="O113" i="2" s="1"/>
  <c r="N113" i="2" s="1"/>
  <c r="J125" i="2"/>
  <c r="L125" i="2" s="1"/>
  <c r="O125" i="2" s="1"/>
  <c r="N125" i="2" s="1"/>
  <c r="J129" i="2"/>
  <c r="L129" i="2" s="1"/>
  <c r="O129" i="2" s="1"/>
  <c r="N129" i="2" s="1"/>
  <c r="J137" i="2"/>
  <c r="L137" i="2" s="1"/>
  <c r="O137" i="2" s="1"/>
  <c r="N137" i="2" s="1"/>
  <c r="J141" i="2"/>
  <c r="L141" i="2" s="1"/>
  <c r="O141" i="2" s="1"/>
  <c r="N141" i="2" s="1"/>
  <c r="J145" i="2"/>
  <c r="L145" i="2" s="1"/>
  <c r="O145" i="2" s="1"/>
  <c r="N145" i="2" s="1"/>
  <c r="J153" i="2"/>
  <c r="L153" i="2" s="1"/>
  <c r="J161" i="2"/>
  <c r="L161" i="2" s="1"/>
  <c r="O161" i="2" s="1"/>
  <c r="N161" i="2" s="1"/>
  <c r="J169" i="2"/>
  <c r="L169" i="2" s="1"/>
  <c r="O169" i="2" s="1"/>
  <c r="N169" i="2" s="1"/>
  <c r="J173" i="2"/>
  <c r="L173" i="2" s="1"/>
  <c r="J177" i="2"/>
  <c r="L177" i="2" s="1"/>
  <c r="O177" i="2" s="1"/>
  <c r="N177" i="2" s="1"/>
  <c r="J181" i="2"/>
  <c r="L181" i="2" s="1"/>
  <c r="J194" i="2"/>
  <c r="L194" i="2" s="1"/>
  <c r="O194" i="2" s="1"/>
  <c r="N194" i="2" s="1"/>
  <c r="J198" i="2"/>
  <c r="L198" i="2" s="1"/>
  <c r="O198" i="2" s="1"/>
  <c r="N198" i="2" s="1"/>
  <c r="H207" i="2"/>
  <c r="I207" i="2" s="1"/>
  <c r="J207" i="2" s="1"/>
  <c r="L207" i="2" s="1"/>
  <c r="O207" i="2" s="1"/>
  <c r="N207" i="2" s="1"/>
  <c r="N210" i="2"/>
  <c r="N217" i="2"/>
  <c r="N218" i="2"/>
  <c r="H88" i="2"/>
  <c r="I88" i="2" s="1"/>
  <c r="H96" i="2"/>
  <c r="I96" i="2" s="1"/>
  <c r="H100" i="2"/>
  <c r="I100" i="2" s="1"/>
  <c r="J100" i="2" s="1"/>
  <c r="L100" i="2" s="1"/>
  <c r="O100" i="2" s="1"/>
  <c r="N100" i="2" s="1"/>
  <c r="H104" i="2"/>
  <c r="I104" i="2" s="1"/>
  <c r="J104" i="2" s="1"/>
  <c r="L104" i="2" s="1"/>
  <c r="O104" i="2" s="1"/>
  <c r="N104" i="2" s="1"/>
  <c r="H108" i="2"/>
  <c r="I108" i="2" s="1"/>
  <c r="J108" i="2" s="1"/>
  <c r="L108" i="2" s="1"/>
  <c r="O108" i="2" s="1"/>
  <c r="N108" i="2" s="1"/>
  <c r="H112" i="2"/>
  <c r="I112" i="2" s="1"/>
  <c r="J112" i="2" s="1"/>
  <c r="L112" i="2" s="1"/>
  <c r="O112" i="2" s="1"/>
  <c r="N112" i="2" s="1"/>
  <c r="H120" i="2"/>
  <c r="I120" i="2" s="1"/>
  <c r="J120" i="2" s="1"/>
  <c r="L120" i="2" s="1"/>
  <c r="O120" i="2" s="1"/>
  <c r="N120" i="2" s="1"/>
  <c r="H124" i="2"/>
  <c r="I124" i="2" s="1"/>
  <c r="J124" i="2" s="1"/>
  <c r="L124" i="2" s="1"/>
  <c r="O124" i="2" s="1"/>
  <c r="N124" i="2" s="1"/>
  <c r="H128" i="2"/>
  <c r="I128" i="2" s="1"/>
  <c r="H140" i="2"/>
  <c r="I140" i="2" s="1"/>
  <c r="H144" i="2"/>
  <c r="I144" i="2" s="1"/>
  <c r="J144" i="2" s="1"/>
  <c r="L144" i="2" s="1"/>
  <c r="O144" i="2" s="1"/>
  <c r="N144" i="2" s="1"/>
  <c r="H152" i="2"/>
  <c r="I152" i="2" s="1"/>
  <c r="J152" i="2" s="1"/>
  <c r="L152" i="2" s="1"/>
  <c r="O152" i="2" s="1"/>
  <c r="N152" i="2" s="1"/>
  <c r="H156" i="2"/>
  <c r="I156" i="2" s="1"/>
  <c r="J156" i="2" s="1"/>
  <c r="L156" i="2" s="1"/>
  <c r="O156" i="2" s="1"/>
  <c r="N156" i="2" s="1"/>
  <c r="H164" i="2"/>
  <c r="I164" i="2" s="1"/>
  <c r="H191" i="2"/>
  <c r="I191" i="2" s="1"/>
  <c r="J191" i="2" s="1"/>
  <c r="L191" i="2" s="1"/>
  <c r="O191" i="2" s="1"/>
  <c r="N191" i="2" s="1"/>
  <c r="J202" i="2"/>
  <c r="L202" i="2" s="1"/>
  <c r="O202" i="2" s="1"/>
  <c r="N202" i="2" s="1"/>
  <c r="N222" i="2"/>
  <c r="H187" i="2"/>
  <c r="I187" i="2" s="1"/>
  <c r="J187" i="2" s="1"/>
  <c r="L187" i="2" s="1"/>
  <c r="O187" i="2" s="1"/>
  <c r="N187" i="2" s="1"/>
  <c r="N190" i="2"/>
  <c r="J204" i="2"/>
  <c r="L204" i="2" s="1"/>
  <c r="O204" i="2" s="1"/>
  <c r="N204" i="2" s="1"/>
  <c r="N205" i="2"/>
  <c r="N214" i="2"/>
  <c r="J226" i="2"/>
  <c r="L226" i="2" s="1"/>
  <c r="O226" i="2" s="1"/>
  <c r="N226" i="2" s="1"/>
  <c r="J227" i="2"/>
  <c r="L227" i="2" s="1"/>
  <c r="O227" i="2" s="1"/>
  <c r="N227" i="2" s="1"/>
  <c r="N230" i="2"/>
  <c r="H186" i="2"/>
  <c r="I186" i="2" s="1"/>
  <c r="J186" i="2" s="1"/>
  <c r="L186" i="2" s="1"/>
  <c r="O186" i="2" s="1"/>
  <c r="N186" i="2" s="1"/>
  <c r="J188" i="2"/>
  <c r="L188" i="2" s="1"/>
  <c r="O188" i="2" s="1"/>
  <c r="N188" i="2" s="1"/>
  <c r="H195" i="2"/>
  <c r="I195" i="2" s="1"/>
  <c r="J195" i="2" s="1"/>
  <c r="L195" i="2" s="1"/>
  <c r="O195" i="2" s="1"/>
  <c r="N195" i="2" s="1"/>
  <c r="H199" i="2"/>
  <c r="I199" i="2" s="1"/>
  <c r="J199" i="2" s="1"/>
  <c r="L199" i="2" s="1"/>
  <c r="O199" i="2" s="1"/>
  <c r="N199" i="2" s="1"/>
  <c r="J203" i="2"/>
  <c r="L203" i="2" s="1"/>
  <c r="O203" i="2" s="1"/>
  <c r="N203" i="2" s="1"/>
  <c r="J206" i="2"/>
  <c r="L206" i="2" s="1"/>
  <c r="O206" i="2" s="1"/>
  <c r="N206" i="2" s="1"/>
  <c r="N213" i="2"/>
  <c r="J231" i="2"/>
  <c r="L231" i="2" s="1"/>
  <c r="O231" i="2" s="1"/>
  <c r="N231" i="2" s="1"/>
  <c r="N237" i="2"/>
  <c r="H255" i="2"/>
  <c r="I255" i="2" s="1"/>
  <c r="J255" i="2" s="1"/>
  <c r="L255" i="2" s="1"/>
  <c r="O255" i="2" s="1"/>
  <c r="N255" i="2" s="1"/>
  <c r="J265" i="2"/>
  <c r="L265" i="2" s="1"/>
  <c r="O265" i="2" s="1"/>
  <c r="N265" i="2" s="1"/>
  <c r="H211" i="2"/>
  <c r="I211" i="2" s="1"/>
  <c r="J211" i="2" s="1"/>
  <c r="L211" i="2" s="1"/>
  <c r="O211" i="2" s="1"/>
  <c r="N211" i="2" s="1"/>
  <c r="H227" i="2"/>
  <c r="I227" i="2" s="1"/>
  <c r="H231" i="2"/>
  <c r="I231" i="2" s="1"/>
  <c r="H239" i="2"/>
  <c r="I239" i="2" s="1"/>
  <c r="J239" i="2" s="1"/>
  <c r="L239" i="2" s="1"/>
  <c r="O239" i="2" s="1"/>
  <c r="N239" i="2" s="1"/>
  <c r="J241" i="2"/>
  <c r="L241" i="2" s="1"/>
  <c r="O241" i="2" s="1"/>
  <c r="N241" i="2" s="1"/>
  <c r="J249" i="2"/>
  <c r="L249" i="2" s="1"/>
  <c r="O249" i="2" s="1"/>
  <c r="N249" i="2" s="1"/>
  <c r="J235" i="2"/>
  <c r="L235" i="2" s="1"/>
  <c r="O235" i="2" s="1"/>
  <c r="N235" i="2" s="1"/>
  <c r="H247" i="2"/>
  <c r="I247" i="2" s="1"/>
  <c r="J247" i="2"/>
  <c r="L247" i="2" s="1"/>
  <c r="O247" i="2" s="1"/>
  <c r="N247" i="2" s="1"/>
  <c r="H251" i="2"/>
  <c r="I251" i="2" s="1"/>
  <c r="J251" i="2" s="1"/>
  <c r="L251" i="2" s="1"/>
  <c r="O251" i="2" s="1"/>
  <c r="N251" i="2" s="1"/>
  <c r="J257" i="2"/>
  <c r="L257" i="2" s="1"/>
  <c r="O257" i="2" s="1"/>
  <c r="N257" i="2" s="1"/>
  <c r="H263" i="2"/>
  <c r="I263" i="2" s="1"/>
  <c r="J263" i="2"/>
  <c r="L263" i="2" s="1"/>
  <c r="O263" i="2" s="1"/>
  <c r="N263" i="2" s="1"/>
  <c r="H275" i="2"/>
  <c r="I275" i="2" s="1"/>
  <c r="J275" i="2"/>
  <c r="L275" i="2" s="1"/>
  <c r="O275" i="2" s="1"/>
  <c r="N275" i="2" s="1"/>
  <c r="J253" i="2"/>
  <c r="L253" i="2" s="1"/>
  <c r="O253" i="2" s="1"/>
  <c r="N253" i="2" s="1"/>
  <c r="H259" i="2"/>
  <c r="I259" i="2" s="1"/>
  <c r="J259" i="2" s="1"/>
  <c r="L259" i="2" s="1"/>
  <c r="O259" i="2" s="1"/>
  <c r="N259" i="2" s="1"/>
  <c r="N267" i="2"/>
  <c r="J269" i="2"/>
  <c r="L269" i="2" s="1"/>
  <c r="O269" i="2" s="1"/>
  <c r="N269" i="2" s="1"/>
  <c r="J281" i="2"/>
  <c r="L281" i="2" s="1"/>
  <c r="O281" i="2" s="1"/>
  <c r="N281" i="2" s="1"/>
  <c r="N318" i="2"/>
  <c r="J324" i="2"/>
  <c r="L324" i="2" s="1"/>
  <c r="O324" i="2" s="1"/>
  <c r="N324" i="2" s="1"/>
  <c r="H324" i="2"/>
  <c r="I324" i="2" s="1"/>
  <c r="H326" i="2"/>
  <c r="I326" i="2" s="1"/>
  <c r="J326" i="2"/>
  <c r="L326" i="2" s="1"/>
  <c r="O326" i="2" s="1"/>
  <c r="N326" i="2" s="1"/>
  <c r="J328" i="2"/>
  <c r="L328" i="2" s="1"/>
  <c r="O328" i="2" s="1"/>
  <c r="N328" i="2" s="1"/>
  <c r="H328" i="2"/>
  <c r="I328" i="2" s="1"/>
  <c r="H334" i="2"/>
  <c r="I334" i="2" s="1"/>
  <c r="J334" i="2"/>
  <c r="L334" i="2" s="1"/>
  <c r="O334" i="2" s="1"/>
  <c r="N334" i="2" s="1"/>
  <c r="N372" i="2"/>
  <c r="H249" i="2"/>
  <c r="I249" i="2" s="1"/>
  <c r="H253" i="2"/>
  <c r="I253" i="2" s="1"/>
  <c r="H257" i="2"/>
  <c r="I257" i="2" s="1"/>
  <c r="H261" i="2"/>
  <c r="I261" i="2" s="1"/>
  <c r="J261" i="2" s="1"/>
  <c r="L261" i="2" s="1"/>
  <c r="O261" i="2" s="1"/>
  <c r="N261" i="2" s="1"/>
  <c r="H265" i="2"/>
  <c r="I265" i="2" s="1"/>
  <c r="H269" i="2"/>
  <c r="I269" i="2" s="1"/>
  <c r="H273" i="2"/>
  <c r="I273" i="2" s="1"/>
  <c r="J273" i="2" s="1"/>
  <c r="L273" i="2" s="1"/>
  <c r="O273" i="2" s="1"/>
  <c r="N273" i="2" s="1"/>
  <c r="H277" i="2"/>
  <c r="I277" i="2" s="1"/>
  <c r="J277" i="2" s="1"/>
  <c r="L277" i="2" s="1"/>
  <c r="O277" i="2" s="1"/>
  <c r="N277" i="2" s="1"/>
  <c r="H281" i="2"/>
  <c r="I281" i="2" s="1"/>
  <c r="J283" i="2"/>
  <c r="L283" i="2" s="1"/>
  <c r="O283" i="2" s="1"/>
  <c r="N283" i="2" s="1"/>
  <c r="H285" i="2"/>
  <c r="I285" i="2" s="1"/>
  <c r="J285" i="2" s="1"/>
  <c r="L285" i="2" s="1"/>
  <c r="O285" i="2" s="1"/>
  <c r="N285" i="2" s="1"/>
  <c r="J287" i="2"/>
  <c r="L287" i="2" s="1"/>
  <c r="O287" i="2" s="1"/>
  <c r="N287" i="2" s="1"/>
  <c r="H289" i="2"/>
  <c r="I289" i="2" s="1"/>
  <c r="J289" i="2" s="1"/>
  <c r="L289" i="2" s="1"/>
  <c r="O289" i="2" s="1"/>
  <c r="N289" i="2" s="1"/>
  <c r="H293" i="2"/>
  <c r="I293" i="2" s="1"/>
  <c r="J293" i="2" s="1"/>
  <c r="L293" i="2" s="1"/>
  <c r="O293" i="2" s="1"/>
  <c r="N293" i="2" s="1"/>
  <c r="J295" i="2"/>
  <c r="L295" i="2" s="1"/>
  <c r="O295" i="2" s="1"/>
  <c r="N295" i="2" s="1"/>
  <c r="H297" i="2"/>
  <c r="I297" i="2" s="1"/>
  <c r="J297" i="2" s="1"/>
  <c r="L297" i="2" s="1"/>
  <c r="O297" i="2" s="1"/>
  <c r="N297" i="2" s="1"/>
  <c r="J299" i="2"/>
  <c r="L299" i="2" s="1"/>
  <c r="O299" i="2" s="1"/>
  <c r="N299" i="2" s="1"/>
  <c r="H301" i="2"/>
  <c r="I301" i="2" s="1"/>
  <c r="J301" i="2" s="1"/>
  <c r="L301" i="2" s="1"/>
  <c r="O301" i="2" s="1"/>
  <c r="N301" i="2" s="1"/>
  <c r="J303" i="2"/>
  <c r="L303" i="2" s="1"/>
  <c r="O303" i="2" s="1"/>
  <c r="N303" i="2" s="1"/>
  <c r="J307" i="2"/>
  <c r="L307" i="2" s="1"/>
  <c r="O307" i="2" s="1"/>
  <c r="N307" i="2" s="1"/>
  <c r="H309" i="2"/>
  <c r="I309" i="2" s="1"/>
  <c r="J309" i="2" s="1"/>
  <c r="L309" i="2" s="1"/>
  <c r="O309" i="2" s="1"/>
  <c r="N309" i="2" s="1"/>
  <c r="J311" i="2"/>
  <c r="L311" i="2" s="1"/>
  <c r="O311" i="2" s="1"/>
  <c r="N311" i="2" s="1"/>
  <c r="J315" i="2"/>
  <c r="L315" i="2" s="1"/>
  <c r="O315" i="2" s="1"/>
  <c r="N315" i="2" s="1"/>
  <c r="N320" i="2"/>
  <c r="H330" i="2"/>
  <c r="I330" i="2" s="1"/>
  <c r="J330" i="2"/>
  <c r="L330" i="2" s="1"/>
  <c r="O330" i="2" s="1"/>
  <c r="N330" i="2" s="1"/>
  <c r="J360" i="2"/>
  <c r="L360" i="2" s="1"/>
  <c r="O360" i="2" s="1"/>
  <c r="N360" i="2" s="1"/>
  <c r="N376" i="2"/>
  <c r="H338" i="2"/>
  <c r="I338" i="2" s="1"/>
  <c r="J338" i="2"/>
  <c r="L338" i="2" s="1"/>
  <c r="O338" i="2" s="1"/>
  <c r="N338" i="2" s="1"/>
  <c r="J361" i="2"/>
  <c r="L361" i="2" s="1"/>
  <c r="O361" i="2" s="1"/>
  <c r="N361" i="2" s="1"/>
  <c r="H394" i="2"/>
  <c r="I394" i="2" s="1"/>
  <c r="J394" i="2" s="1"/>
  <c r="L394" i="2" s="1"/>
  <c r="O394" i="2" s="1"/>
  <c r="N394" i="2" s="1"/>
  <c r="N396" i="2"/>
  <c r="H398" i="2"/>
  <c r="I398" i="2" s="1"/>
  <c r="J398" i="2"/>
  <c r="L398" i="2" s="1"/>
  <c r="O398" i="2" s="1"/>
  <c r="N398" i="2" s="1"/>
  <c r="N400" i="2"/>
  <c r="N420" i="2"/>
  <c r="H332" i="2"/>
  <c r="I332" i="2" s="1"/>
  <c r="J332" i="2" s="1"/>
  <c r="L332" i="2" s="1"/>
  <c r="O332" i="2" s="1"/>
  <c r="N332" i="2" s="1"/>
  <c r="H336" i="2"/>
  <c r="I336" i="2" s="1"/>
  <c r="J336" i="2" s="1"/>
  <c r="L336" i="2" s="1"/>
  <c r="O336" i="2" s="1"/>
  <c r="N336" i="2" s="1"/>
  <c r="H340" i="2"/>
  <c r="I340" i="2" s="1"/>
  <c r="J340" i="2" s="1"/>
  <c r="L340" i="2" s="1"/>
  <c r="O340" i="2" s="1"/>
  <c r="N340" i="2" s="1"/>
  <c r="J342" i="2"/>
  <c r="L342" i="2" s="1"/>
  <c r="O342" i="2" s="1"/>
  <c r="N342" i="2" s="1"/>
  <c r="H344" i="2"/>
  <c r="I344" i="2" s="1"/>
  <c r="J344" i="2" s="1"/>
  <c r="L344" i="2" s="1"/>
  <c r="O344" i="2" s="1"/>
  <c r="N344" i="2" s="1"/>
  <c r="J346" i="2"/>
  <c r="L346" i="2" s="1"/>
  <c r="O346" i="2" s="1"/>
  <c r="N346" i="2" s="1"/>
  <c r="H348" i="2"/>
  <c r="I348" i="2" s="1"/>
  <c r="J348" i="2" s="1"/>
  <c r="L348" i="2" s="1"/>
  <c r="O348" i="2" s="1"/>
  <c r="N348" i="2" s="1"/>
  <c r="J350" i="2"/>
  <c r="L350" i="2" s="1"/>
  <c r="O350" i="2" s="1"/>
  <c r="N350" i="2" s="1"/>
  <c r="J354" i="2"/>
  <c r="L354" i="2" s="1"/>
  <c r="O354" i="2" s="1"/>
  <c r="N354" i="2" s="1"/>
  <c r="H356" i="2"/>
  <c r="I356" i="2" s="1"/>
  <c r="J356" i="2" s="1"/>
  <c r="L356" i="2" s="1"/>
  <c r="O356" i="2" s="1"/>
  <c r="N356" i="2" s="1"/>
  <c r="J358" i="2"/>
  <c r="L358" i="2" s="1"/>
  <c r="O358" i="2" s="1"/>
  <c r="N358" i="2" s="1"/>
  <c r="H360" i="2"/>
  <c r="I360" i="2" s="1"/>
  <c r="H361" i="2"/>
  <c r="I361" i="2" s="1"/>
  <c r="J365" i="2"/>
  <c r="L365" i="2" s="1"/>
  <c r="O365" i="2" s="1"/>
  <c r="N365" i="2" s="1"/>
  <c r="N373" i="2"/>
  <c r="J375" i="2"/>
  <c r="L375" i="2" s="1"/>
  <c r="O375" i="2" s="1"/>
  <c r="N375" i="2" s="1"/>
  <c r="N377" i="2"/>
  <c r="J379" i="2"/>
  <c r="L379" i="2" s="1"/>
  <c r="O379" i="2" s="1"/>
  <c r="N379" i="2" s="1"/>
  <c r="N381" i="2"/>
  <c r="N389" i="2"/>
  <c r="H410" i="2"/>
  <c r="I410" i="2" s="1"/>
  <c r="J410" i="2"/>
  <c r="L410" i="2" s="1"/>
  <c r="O410" i="2" s="1"/>
  <c r="N410" i="2" s="1"/>
  <c r="J416" i="2"/>
  <c r="L416" i="2" s="1"/>
  <c r="O416" i="2" s="1"/>
  <c r="N416" i="2" s="1"/>
  <c r="J417" i="2"/>
  <c r="L417" i="2" s="1"/>
  <c r="O417" i="2" s="1"/>
  <c r="N417" i="2" s="1"/>
  <c r="N369" i="2"/>
  <c r="H382" i="2"/>
  <c r="I382" i="2" s="1"/>
  <c r="J382" i="2"/>
  <c r="L382" i="2" s="1"/>
  <c r="O382" i="2" s="1"/>
  <c r="N382" i="2" s="1"/>
  <c r="H390" i="2"/>
  <c r="I390" i="2" s="1"/>
  <c r="J390" i="2"/>
  <c r="L390" i="2" s="1"/>
  <c r="O390" i="2" s="1"/>
  <c r="N390" i="2" s="1"/>
  <c r="H418" i="2"/>
  <c r="I418" i="2" s="1"/>
  <c r="J418" i="2" s="1"/>
  <c r="L418" i="2" s="1"/>
  <c r="O418" i="2" s="1"/>
  <c r="N418" i="2" s="1"/>
  <c r="H422" i="2"/>
  <c r="I422" i="2" s="1"/>
  <c r="J422" i="2"/>
  <c r="L422" i="2" s="1"/>
  <c r="O422" i="2" s="1"/>
  <c r="N422" i="2" s="1"/>
  <c r="J366" i="2"/>
  <c r="L366" i="2" s="1"/>
  <c r="O366" i="2" s="1"/>
  <c r="N366" i="2" s="1"/>
  <c r="J370" i="2"/>
  <c r="L370" i="2" s="1"/>
  <c r="O370" i="2" s="1"/>
  <c r="N370" i="2" s="1"/>
  <c r="H374" i="2"/>
  <c r="I374" i="2" s="1"/>
  <c r="J374" i="2" s="1"/>
  <c r="L374" i="2" s="1"/>
  <c r="O374" i="2" s="1"/>
  <c r="N374" i="2" s="1"/>
  <c r="H378" i="2"/>
  <c r="I378" i="2" s="1"/>
  <c r="J378" i="2" s="1"/>
  <c r="L378" i="2" s="1"/>
  <c r="O378" i="2" s="1"/>
  <c r="N378" i="2" s="1"/>
  <c r="N385" i="2"/>
  <c r="N393" i="2"/>
  <c r="N397" i="2"/>
  <c r="N401" i="2"/>
  <c r="H406" i="2"/>
  <c r="I406" i="2" s="1"/>
  <c r="J406" i="2"/>
  <c r="L406" i="2" s="1"/>
  <c r="O406" i="2" s="1"/>
  <c r="N406" i="2" s="1"/>
  <c r="N408" i="2"/>
  <c r="J413" i="2"/>
  <c r="L413" i="2" s="1"/>
  <c r="O413" i="2" s="1"/>
  <c r="N413" i="2" s="1"/>
  <c r="H416" i="2"/>
  <c r="I416" i="2" s="1"/>
  <c r="N7" i="1" l="1"/>
  <c r="O1" i="1"/>
  <c r="N5" i="2"/>
  <c r="N1" i="2" s="1"/>
  <c r="O1" i="2"/>
  <c r="N1" i="1"/>
</calcChain>
</file>

<file path=xl/sharedStrings.xml><?xml version="1.0" encoding="utf-8"?>
<sst xmlns="http://schemas.openxmlformats.org/spreadsheetml/2006/main" count="3958" uniqueCount="889">
  <si>
    <t>全体ツム
NO</t>
  </si>
  <si>
    <t>常駐ツム
NO</t>
  </si>
  <si>
    <t>スキル
レベル
(入力)</t>
  </si>
  <si>
    <t>％
(入力)</t>
  </si>
  <si>
    <t>次のレベルに
必要なツム数</t>
  </si>
  <si>
    <t>現レベルでの
一体あたりの
パーセント</t>
  </si>
  <si>
    <t>現レベル
でのツム数</t>
  </si>
  <si>
    <t>次のレベル
までのツム数</t>
  </si>
  <si>
    <t>次レベルからMAXまでの
ツム数</t>
  </si>
  <si>
    <t>スキルMAXまで必要ツム数</t>
  </si>
  <si>
    <t>スキル</t>
  </si>
  <si>
    <t>ハピ</t>
  </si>
  <si>
    <t>ミッキー</t>
  </si>
  <si>
    <t>画面中央のツムをまとめて消すよ！</t>
  </si>
  <si>
    <t>ミニー</t>
  </si>
  <si>
    <t>ミッキーと一緒に消せる高得点ミッキーがでるよ！</t>
  </si>
  <si>
    <t>ドナルド</t>
  </si>
  <si>
    <t>少しの間1コでもツムが消せるよ！</t>
  </si>
  <si>
    <t>デイジー</t>
  </si>
  <si>
    <t>デイジーと一緒に消せる高得点ドナルドがでるよ！</t>
  </si>
  <si>
    <t>グーフィー</t>
  </si>
  <si>
    <t>ランダムでツムを消すよ！</t>
  </si>
  <si>
    <t>プルート</t>
  </si>
  <si>
    <t>横ライン状にツムを消すよ！</t>
  </si>
  <si>
    <t>チップ</t>
  </si>
  <si>
    <t>チップと一緒に消せる高得点デールがでるよ！</t>
  </si>
  <si>
    <t>デール</t>
  </si>
  <si>
    <t>デールと一緒に消せる高得点チップがでるよ！</t>
  </si>
  <si>
    <t>プー</t>
  </si>
  <si>
    <t>少しの間時間が止まるよ！</t>
  </si>
  <si>
    <t>ピグレット</t>
  </si>
  <si>
    <t>少し時間が増えるよ！(オート発動)</t>
  </si>
  <si>
    <t>ティガー</t>
  </si>
  <si>
    <t>イーヨー</t>
  </si>
  <si>
    <t>ランダムでイーヨーが増えるよ！</t>
  </si>
  <si>
    <t>クリストファー・ロビン</t>
  </si>
  <si>
    <t>タップで風船が破裂してツムを消すよ</t>
  </si>
  <si>
    <t>ルー</t>
  </si>
  <si>
    <t>縦ライン状にツムを消すよ！</t>
  </si>
  <si>
    <t>常駐</t>
  </si>
  <si>
    <t>スティッチ</t>
  </si>
  <si>
    <t>スクランプ</t>
  </si>
  <si>
    <t>使うたびに何が起こるかわからない！</t>
  </si>
  <si>
    <t>マリー</t>
  </si>
  <si>
    <t>ランダムでボムが発生するよ！</t>
  </si>
  <si>
    <t>レディ</t>
  </si>
  <si>
    <t>少しの間ツムからコインがたくさんでるよ！</t>
  </si>
  <si>
    <t>期間</t>
  </si>
  <si>
    <t>ペリー</t>
  </si>
  <si>
    <t>数ヶ所でまとまってツムを消すよ！</t>
  </si>
  <si>
    <t>イベ</t>
  </si>
  <si>
    <t>オズワルド</t>
  </si>
  <si>
    <t>少しの間2種類だけになるよ！</t>
  </si>
  <si>
    <t>ジャック</t>
  </si>
  <si>
    <t>少しの間タップだけで消せるよ！</t>
  </si>
  <si>
    <t>サンタジャック</t>
  </si>
  <si>
    <t>少しの間オートでツムを消すよ！</t>
  </si>
  <si>
    <t>サリー(ナイトメア)</t>
  </si>
  <si>
    <t>クロス状にツムをまとめて消すよ！</t>
  </si>
  <si>
    <t>ゼロ</t>
  </si>
  <si>
    <t>ゼロが少しの間姿を消すよ！</t>
  </si>
  <si>
    <t>ウッディ</t>
  </si>
  <si>
    <t>バズ・ライトイヤー</t>
  </si>
  <si>
    <t>十字状にツムをまとめて消すよ！</t>
  </si>
  <si>
    <t>ジェシー</t>
  </si>
  <si>
    <t>画面中央のツムをまとめて消すよ
タッチをし続けると範囲が広がるよ！</t>
  </si>
  <si>
    <t>リトル・グリーン・メン</t>
  </si>
  <si>
    <t>ツムを集めて整理するよ！</t>
  </si>
  <si>
    <t>ロッツォ</t>
  </si>
  <si>
    <t>画面下のツムをまとめて消すよ！</t>
  </si>
  <si>
    <t>マイク</t>
  </si>
  <si>
    <t>サリー(モンスターズ・インク)</t>
  </si>
  <si>
    <t>大きなサリーが発生するよ！</t>
  </si>
  <si>
    <t>ダンボ</t>
  </si>
  <si>
    <t>アリス</t>
  </si>
  <si>
    <t>画面中央に大きなアリスが出るよ！</t>
  </si>
  <si>
    <t>白うさぎ</t>
  </si>
  <si>
    <t>チェシャ猫</t>
  </si>
  <si>
    <t>ヤングオイスター</t>
  </si>
  <si>
    <t>下にヤングオイスターが増えるよ！</t>
  </si>
  <si>
    <t>ティンカー・ベル</t>
  </si>
  <si>
    <t>バンビ</t>
  </si>
  <si>
    <t>とんすけ</t>
  </si>
  <si>
    <t>ミス・バニー</t>
  </si>
  <si>
    <t>エルサ</t>
  </si>
  <si>
    <t>下からツムを凍らせてまとめて消せるよ！</t>
  </si>
  <si>
    <t>アナ</t>
  </si>
  <si>
    <t>一緒に消せるエルサが出るよ エルサは周りも消すよ！</t>
  </si>
  <si>
    <t>オラフ</t>
  </si>
  <si>
    <t>斜めライン状にツムを消すよ！</t>
  </si>
  <si>
    <t>スヴェン</t>
  </si>
  <si>
    <t>マレフィセント</t>
  </si>
  <si>
    <t>つなげたツムと一緒にまわりのツムも消すよ！</t>
  </si>
  <si>
    <t>アリエル</t>
  </si>
  <si>
    <t>サークル状にツムを消すよ</t>
  </si>
  <si>
    <t>フランダー</t>
  </si>
  <si>
    <t>セバスチャン</t>
  </si>
  <si>
    <t>ラプンツェル</t>
  </si>
  <si>
    <t>違うツム同士を繋げて消せるよ！</t>
  </si>
  <si>
    <t>パスカル</t>
  </si>
  <si>
    <t>パスカルが他のツムに変わるよ！</t>
  </si>
  <si>
    <t>ハチプー</t>
  </si>
  <si>
    <t>時間停止中に繋げたツムが1チェーンになるよ</t>
  </si>
  <si>
    <t>ピート</t>
  </si>
  <si>
    <t>かぼちゃミッキー</t>
  </si>
  <si>
    <t>フィーバーがはじまるよ！</t>
  </si>
  <si>
    <t>かぼちゃミニー</t>
  </si>
  <si>
    <t>でてきたキャンディをタップ 周りのツムも消すよ！</t>
  </si>
  <si>
    <t>クリスマスミッキー</t>
  </si>
  <si>
    <t>クリスマスミニー</t>
  </si>
  <si>
    <t>ミニーと一緒に消せる高得点ミッキーが出るよ！</t>
  </si>
  <si>
    <t>クリスマスドナルド</t>
  </si>
  <si>
    <t>クリスマスデイジー</t>
  </si>
  <si>
    <t>デイジーと一緒に消せる高得点ドナルドが出るよ！</t>
  </si>
  <si>
    <t>クリスマスグーフィー</t>
  </si>
  <si>
    <t>クリスマスプルート</t>
  </si>
  <si>
    <t>バレンタインミニー</t>
  </si>
  <si>
    <t>バレンタインデイジー</t>
  </si>
  <si>
    <t>ベイマックス</t>
  </si>
  <si>
    <t>ランダムでツムが大きくなるよ！</t>
  </si>
  <si>
    <t>ソーサラーミッキー</t>
  </si>
  <si>
    <t>帽子の数だけタップした周りのツムを消すよ！</t>
  </si>
  <si>
    <t>ベル</t>
  </si>
  <si>
    <t>ハート状にツムを消すよ！</t>
  </si>
  <si>
    <t>野獣</t>
  </si>
  <si>
    <t>ウサプー</t>
  </si>
  <si>
    <t>消したツムがハニーポットボムにたまるよ！</t>
  </si>
  <si>
    <t>ウサティガー</t>
  </si>
  <si>
    <t>アーチ状にツムを消すよ！</t>
  </si>
  <si>
    <t>ラビット</t>
  </si>
  <si>
    <t>でてきたニンジンをタップ　周りのツムを消すよ！</t>
  </si>
  <si>
    <t>サプライズエルサ</t>
  </si>
  <si>
    <t>でてきた雪だるまをタップ　周りのツムを消すよ！</t>
  </si>
  <si>
    <t>バースデーアナ</t>
  </si>
  <si>
    <t>エンジェル</t>
  </si>
  <si>
    <t>ハワイアンスティッチ</t>
  </si>
  <si>
    <t>リロ</t>
  </si>
  <si>
    <t>一種類のツムをまとめて消すよ！</t>
  </si>
  <si>
    <t>マックィーン</t>
  </si>
  <si>
    <t>タップ方向にクルマが走ってツムを消すよ！</t>
  </si>
  <si>
    <t>メーター</t>
  </si>
  <si>
    <t>レックス</t>
  </si>
  <si>
    <t>ランドール</t>
  </si>
  <si>
    <t>ランドールが少しの間姿を消すよ！</t>
  </si>
  <si>
    <t>ロマンスアリエル</t>
  </si>
  <si>
    <t>アリエルと一緒に消せる高得点エリック王子がでるよ！</t>
  </si>
  <si>
    <t>トリトン王</t>
  </si>
  <si>
    <t>スカットル</t>
  </si>
  <si>
    <t>アラジン</t>
  </si>
  <si>
    <t>アラジンと一緒に消せる高得点アリ王子がでるよ！</t>
  </si>
  <si>
    <t>ジャスミン</t>
  </si>
  <si>
    <t>アブー</t>
  </si>
  <si>
    <t>でてきたリンゴをタップ 周りのツムも消すよ！</t>
  </si>
  <si>
    <t>ジーニー</t>
  </si>
  <si>
    <t>ホーンハットミッキー</t>
  </si>
  <si>
    <t>発生させたボムを自由に動かせるよ！</t>
  </si>
  <si>
    <t>キャットハットミニー</t>
  </si>
  <si>
    <t>ミニ－と一緒に消せる高得点ミッキーがでるよ！</t>
  </si>
  <si>
    <t>かぼちゃチップ</t>
  </si>
  <si>
    <t>おばけデール</t>
  </si>
  <si>
    <t>ほねほねプルート</t>
  </si>
  <si>
    <t>コンサートミッキー</t>
  </si>
  <si>
    <t>でてきた音符をタップ　周りのツムを消すよ！</t>
  </si>
  <si>
    <t>ピノキオ</t>
  </si>
  <si>
    <t>2種類のツムをまとめて消すよ！</t>
  </si>
  <si>
    <t>ジミニー</t>
  </si>
  <si>
    <t>ルーク</t>
  </si>
  <si>
    <t>レイア姫</t>
  </si>
  <si>
    <t>R2-D2</t>
  </si>
  <si>
    <t>デンゲキに沿ってツムを消すよ！</t>
  </si>
  <si>
    <t>C-3PO</t>
  </si>
  <si>
    <t>ヨーダ</t>
  </si>
  <si>
    <t>ダースベイダー</t>
  </si>
  <si>
    <t>なぞった方向に消すよ！　ゆっくりなぞると太く消すよ！</t>
  </si>
  <si>
    <t>BB-8</t>
  </si>
  <si>
    <t>レイ</t>
  </si>
  <si>
    <t>カイロ・レン</t>
  </si>
  <si>
    <t>逆T字状にツムを消すよ！</t>
  </si>
  <si>
    <t>モカ</t>
  </si>
  <si>
    <t>描いた絵にそってツムを消すよ！</t>
  </si>
  <si>
    <t>プリン</t>
  </si>
  <si>
    <t>スフレ</t>
  </si>
  <si>
    <t>大きなスフレが発生するよ！</t>
  </si>
  <si>
    <t>マックス</t>
  </si>
  <si>
    <t>クラリス</t>
  </si>
  <si>
    <t>クラリスと一緒に消せる高得点チップ＆デールがでるよ！</t>
  </si>
  <si>
    <t>白雪姫</t>
  </si>
  <si>
    <t>出てきた小人をタップ 周りのツムを消すよ！</t>
  </si>
  <si>
    <t>オーロラ姫</t>
  </si>
  <si>
    <t>少しの間一種類のツムが高得点フィリップ王子にかわるよ！</t>
  </si>
  <si>
    <t>ブライドラプンツェル</t>
  </si>
  <si>
    <t>シンバ</t>
  </si>
  <si>
    <t>ナラ</t>
  </si>
  <si>
    <t>ナラと一緒に消せる高得点シンバが出るよ！</t>
  </si>
  <si>
    <t>スカー</t>
  </si>
  <si>
    <t>ザズー</t>
  </si>
  <si>
    <t>アースラ</t>
  </si>
  <si>
    <t>アーロ</t>
  </si>
  <si>
    <t>なぞったところを消すよ 反対側をスポットが消すよ！</t>
  </si>
  <si>
    <t>女王</t>
  </si>
  <si>
    <t>でてきたリンゴをタップ ライン状にツムを消すよ！</t>
  </si>
  <si>
    <t>マレフィセントドラゴン</t>
  </si>
  <si>
    <t>うさぎどん</t>
  </si>
  <si>
    <t>ジュディ</t>
  </si>
  <si>
    <t>タイミングでタップ 中央のツムを消すよ！</t>
  </si>
  <si>
    <t>ニック</t>
  </si>
  <si>
    <t>フィニック</t>
  </si>
  <si>
    <t>シンデレラ</t>
  </si>
  <si>
    <t>少しの間 違うツム同士をつなげて消せるよ！</t>
  </si>
  <si>
    <t>フェアリーゴッドマザー</t>
  </si>
  <si>
    <t>一緒に消せるシンデレラが出るよ！シンデレラは周りも消すよ！</t>
  </si>
  <si>
    <t>プリンスチャーミング</t>
  </si>
  <si>
    <t>ワンダーランドアリス</t>
  </si>
  <si>
    <t>少しの間アリスが小さくなるよ 周りと一緒に消えるよ！</t>
  </si>
  <si>
    <t>ハートの女王</t>
  </si>
  <si>
    <t>でてきた兵士をタップ　周りのツムを消すよ！</t>
  </si>
  <si>
    <t>マッドハッター</t>
  </si>
  <si>
    <t>でてきた帽子をタップ　周りのツムを消すよ！</t>
  </si>
  <si>
    <t>3月うさぎ</t>
  </si>
  <si>
    <t>おしゃれマッドハッター</t>
  </si>
  <si>
    <t>3方向からライン状にツムを消すよ！</t>
  </si>
  <si>
    <t>ニモ</t>
  </si>
  <si>
    <t>ドリー</t>
  </si>
  <si>
    <t>Z字状にツムを消すよ！</t>
  </si>
  <si>
    <t>クラッシュ</t>
  </si>
  <si>
    <t>モーグリ</t>
  </si>
  <si>
    <t>ジャック・スパロウ</t>
  </si>
  <si>
    <t>エリザベス・スワン</t>
  </si>
  <si>
    <t>エリザベス・スワンと一緒に消せる高得点ウィル・ターナーが出るよ！</t>
  </si>
  <si>
    <t>デイヴィ・ジョーンズ</t>
  </si>
  <si>
    <t>フック船長</t>
  </si>
  <si>
    <t>クルエラ</t>
  </si>
  <si>
    <t>S字状にツムを消すよ！</t>
  </si>
  <si>
    <t>ジャファー</t>
  </si>
  <si>
    <t>ジョーカーグーフィー</t>
  </si>
  <si>
    <t>パレードミッキー</t>
  </si>
  <si>
    <t>フィーバーがはじまり横ライン状にツムを消すよ！</t>
  </si>
  <si>
    <t>パレードティンク</t>
  </si>
  <si>
    <t>フィーバーがはじまり横ラインにツム消し＆ボムが発生するよ！</t>
  </si>
  <si>
    <t>蒸気船ミッキー</t>
  </si>
  <si>
    <t>蒸気船ミニー</t>
  </si>
  <si>
    <t>蒸気船ピート</t>
  </si>
  <si>
    <t>ジェダイルーク</t>
  </si>
  <si>
    <t>ハン・ソロ</t>
  </si>
  <si>
    <t>チューバッカ</t>
  </si>
  <si>
    <t>K-2SO</t>
  </si>
  <si>
    <t>光った目のK-2SOをタップ　中央のツムを消すよ！</t>
  </si>
  <si>
    <t>デス・トルーパー</t>
  </si>
  <si>
    <t>スクルージ</t>
  </si>
  <si>
    <t>縦ライン状にツムを消してコインがたくさん出るよ！</t>
  </si>
  <si>
    <t>ヒロ</t>
  </si>
  <si>
    <t>ベイマックス2.0</t>
  </si>
  <si>
    <t>ホイップ</t>
  </si>
  <si>
    <t>パフィー</t>
  </si>
  <si>
    <t>パフィーと一緒に消せる高得点ホイップが出るよ！</t>
  </si>
  <si>
    <t>三銃士ミッキー</t>
  </si>
  <si>
    <t>縦や斜めライン状にツムを消すよ！</t>
  </si>
  <si>
    <t>三銃士ドナルド</t>
  </si>
  <si>
    <t>三銃士グーフィー</t>
  </si>
  <si>
    <t>ミニー姫</t>
  </si>
  <si>
    <t>ミニー姫と一緒に消せる高得点ミッキーが出るよ！</t>
  </si>
  <si>
    <t>忍者ドナルド</t>
  </si>
  <si>
    <t>ジグザグにツムを消してボムを発生させるよ！</t>
  </si>
  <si>
    <t>お姫様デイジー</t>
  </si>
  <si>
    <t>お姫様デイジーと一緒に消せる高得点ドナルドが出るよ！</t>
  </si>
  <si>
    <t>キュートエルサ</t>
  </si>
  <si>
    <t>上のツムを消して 下のツムを凍らせるよ！</t>
  </si>
  <si>
    <t>キュートアナ</t>
  </si>
  <si>
    <t>サマーオラフ</t>
  </si>
  <si>
    <t>少しの間 オラフが自動で消えるよ！</t>
  </si>
  <si>
    <t>モアナ</t>
  </si>
  <si>
    <t>横ライン状にツムを消し ライン上のモアナがボムに変わるよ！</t>
  </si>
  <si>
    <t>マウイ</t>
  </si>
  <si>
    <t>ファンタズミックミッキー</t>
  </si>
  <si>
    <t>フィーバーがはじまり繋げた最後のツムの周りをまとめて消すよ！</t>
  </si>
  <si>
    <t>ヘラクレス</t>
  </si>
  <si>
    <t>ハデス</t>
  </si>
  <si>
    <t>メグ</t>
  </si>
  <si>
    <t>フィリップ王子</t>
  </si>
  <si>
    <t>ソラ</t>
  </si>
  <si>
    <t>少しの間オートでツムとその周りを消すよ！</t>
  </si>
  <si>
    <t>リク</t>
  </si>
  <si>
    <t>一定回数タップした周りのツムを消すよ！</t>
  </si>
  <si>
    <t>ロマンスベル</t>
  </si>
  <si>
    <t>ベルと一緒に消せる 高得点野獣がでるよ！</t>
  </si>
  <si>
    <t>ロマンス野獣</t>
  </si>
  <si>
    <t>Ｕ字型にツムを凍らせて 中央のツムを消すよ！</t>
  </si>
  <si>
    <t>ガストン</t>
  </si>
  <si>
    <t>横ライン状にツムを消して 少しの間ガストンがたくさん降るよ！</t>
  </si>
  <si>
    <t>ルミエール</t>
  </si>
  <si>
    <t>フィーバーがはじまり ランダムでツムを消すよ！</t>
  </si>
  <si>
    <t>ポット夫人</t>
  </si>
  <si>
    <t>ポット夫人と高得点チップがでるよ！</t>
  </si>
  <si>
    <t>ハッピーラプンツェル</t>
  </si>
  <si>
    <t>違うツム同士を繋げて一緒に周りのツムも消すよ！</t>
  </si>
  <si>
    <t>フリン・ライダー</t>
  </si>
  <si>
    <t>フリンと一緒に消せる高得点のラプンツェルがでるよ！</t>
  </si>
  <si>
    <t>マキシマス</t>
  </si>
  <si>
    <t>ムーラン</t>
  </si>
  <si>
    <t>ムーランと一緒に消せる高得点のピンがでるよ！</t>
  </si>
  <si>
    <t>ポカホンタス</t>
  </si>
  <si>
    <t>パイレーツミッキー</t>
  </si>
  <si>
    <t>パイレーツスティッチ</t>
  </si>
  <si>
    <t>パイレーツクラリス</t>
  </si>
  <si>
    <t>ヤングジャック・スパロウ</t>
  </si>
  <si>
    <t>回転する矢印をタップ 矢印にそってツムを消すよ！</t>
  </si>
  <si>
    <t>サラザール</t>
  </si>
  <si>
    <t>鍵犬</t>
  </si>
  <si>
    <t>画面中央にツムをまとめて消すよ！</t>
  </si>
  <si>
    <t>クルーズ・ラミレス</t>
  </si>
  <si>
    <t>MUマイク</t>
  </si>
  <si>
    <t>ジェットパックエイリアン</t>
  </si>
  <si>
    <t>斜めライン状にエイリアンが増えるよ！</t>
  </si>
  <si>
    <t>ウォーリー</t>
  </si>
  <si>
    <t>横ライン状にツムを小さくするよ 周りと一緒に消えるよ！</t>
  </si>
  <si>
    <t>カールじいさん</t>
  </si>
  <si>
    <t>ピーター・パン</t>
  </si>
  <si>
    <t>パッチ</t>
  </si>
  <si>
    <t>足跡の数だけタップ 横ライン状にツムを消すよ！</t>
  </si>
  <si>
    <t>ティモシー</t>
  </si>
  <si>
    <t>ブルー・フェアリー</t>
  </si>
  <si>
    <t>少しの間 3チェーンでもボムが発生するよ！</t>
  </si>
  <si>
    <t>トランプ</t>
  </si>
  <si>
    <t>横ライン+ハート型にツムを消すよ！</t>
  </si>
  <si>
    <t>パンプキンキング</t>
  </si>
  <si>
    <t>ブギー</t>
  </si>
  <si>
    <t>ハロウィンソラ</t>
  </si>
  <si>
    <t>でてきた仮面をタップ 周りのツムを消すよ！</t>
  </si>
  <si>
    <t>まきまきドナルド</t>
  </si>
  <si>
    <t>複数のツムをほうたいでまとめるよ！</t>
  </si>
  <si>
    <t>ねじねじグーフィー</t>
  </si>
  <si>
    <t>バットハットミニー</t>
  </si>
  <si>
    <t>でてきたコウモリをタップ 周りのツムを消すよ！</t>
  </si>
  <si>
    <t>ごきげんプー</t>
  </si>
  <si>
    <t>一緒に消せるハニーポットがでるよ ハニーポットは周りも消すよ！</t>
  </si>
  <si>
    <t>ランピー</t>
  </si>
  <si>
    <t>オウル</t>
  </si>
  <si>
    <t>ボムが発生するよ！（オート発動）</t>
  </si>
  <si>
    <t>さむがりピグレット</t>
  </si>
  <si>
    <t>一種類のツムを消すよ！</t>
  </si>
  <si>
    <t>ドロッセル</t>
  </si>
  <si>
    <t>ホリデーベイマックス</t>
  </si>
  <si>
    <t>少しの間ツムがふくらんでチェーン数が2倍になるよ！</t>
  </si>
  <si>
    <t>ホリデーマリー</t>
  </si>
  <si>
    <t>少しの間マリーがボムに変わるよ！</t>
  </si>
  <si>
    <t>ホリデードナルド</t>
  </si>
  <si>
    <t>ハッピー白雪姫</t>
  </si>
  <si>
    <t>王子</t>
  </si>
  <si>
    <t>王子と一緒に消せる高得点白雪姫がでるよ！</t>
  </si>
  <si>
    <t>アイドルチップ</t>
  </si>
  <si>
    <t>フィーバーがはじまり縦ライン状にツムを消すよ！</t>
  </si>
  <si>
    <t>アイドルデール</t>
  </si>
  <si>
    <t>コグスワース</t>
  </si>
  <si>
    <t>少しの間一種類のツムが高得点ルミエールにかわるよ！</t>
  </si>
  <si>
    <t>ウィンターベル</t>
  </si>
  <si>
    <t>ウィンターシンデレラ</t>
  </si>
  <si>
    <t>ガラスのくつをシンデレラにフリック！ライン状にツムを消すよ！</t>
  </si>
  <si>
    <t>ウィンターオーロラ姫</t>
  </si>
  <si>
    <t>イェン・シッド</t>
  </si>
  <si>
    <t>少しの間 ツムがつなぎやすくなるよ！</t>
  </si>
  <si>
    <t>チェルナボーグ</t>
  </si>
  <si>
    <t>プラクティカル</t>
  </si>
  <si>
    <t>プラクティカルと一緒に消せる兄弟たちの高得点ツムがでるよ！</t>
  </si>
  <si>
    <t>ビッグ・バッド・ウルフ</t>
  </si>
  <si>
    <t>吐く息にそってツムを消すよ！</t>
  </si>
  <si>
    <t>D23スペシャルミッキー</t>
  </si>
  <si>
    <t>スペース・レンジャーバズ</t>
  </si>
  <si>
    <t>ザーグ</t>
  </si>
  <si>
    <t>ウッディ保安官</t>
  </si>
  <si>
    <t>ミゲル</t>
  </si>
  <si>
    <t>ホリデーオラフ</t>
  </si>
  <si>
    <t>警察官ジュディ</t>
  </si>
  <si>
    <t>警察官ニック</t>
  </si>
  <si>
    <t>クロウハウザー</t>
  </si>
  <si>
    <t>出てきたドーナツをタップ 周りのツムを消すよ！</t>
  </si>
  <si>
    <t>フラッシュ</t>
  </si>
  <si>
    <t>少しの間ゆっくりになって 得点が上がるよ！</t>
  </si>
  <si>
    <t>スプリングミスバニー</t>
  </si>
  <si>
    <t>アイアンマン</t>
  </si>
  <si>
    <t>キャプテン・アメリカ</t>
  </si>
  <si>
    <t>ジグザグにツムを消すよ！</t>
  </si>
  <si>
    <t>スパイダーマン</t>
  </si>
  <si>
    <t>下から糸でツムを絡めてまとめて消せるよ！</t>
  </si>
  <si>
    <t>カバレロドナルド</t>
  </si>
  <si>
    <t>ホセ</t>
  </si>
  <si>
    <t>少しの間 3種類だけになるよ！</t>
  </si>
  <si>
    <t>パンチート</t>
  </si>
  <si>
    <t>サノス</t>
  </si>
  <si>
    <t>ブライドアリエル</t>
  </si>
  <si>
    <t>高得点エリックがでて少しの間アリエルも高得点になるよ！</t>
  </si>
  <si>
    <t>ティアナ</t>
  </si>
  <si>
    <t>ブライドジャスミン</t>
  </si>
  <si>
    <t>メリダ</t>
  </si>
  <si>
    <t>ランダムでツムが鬼火に変化　鬼火はまとめて消せるよ！</t>
  </si>
  <si>
    <t>エスメラルダ</t>
  </si>
  <si>
    <t>ストームトルーパー</t>
  </si>
  <si>
    <t>縦ライン状にストームトルーパーが増えるよ！</t>
  </si>
  <si>
    <t>トップハットジーニー</t>
  </si>
  <si>
    <t>魔人ジャファー</t>
  </si>
  <si>
    <t>アリ王子</t>
  </si>
  <si>
    <t>ソフィア</t>
  </si>
  <si>
    <t>ランダムでプリンセスのスキルを使うよ！</t>
  </si>
  <si>
    <t>ユーモラスドロッセル</t>
  </si>
  <si>
    <t>ボムが発生するよ！</t>
  </si>
  <si>
    <t>ハッピーマイク</t>
  </si>
  <si>
    <t>怖がらせ屋サリー</t>
  </si>
  <si>
    <t>ミスター・インクレディブル</t>
  </si>
  <si>
    <t>ミセス・インクレディブル</t>
  </si>
  <si>
    <t>ブー</t>
  </si>
  <si>
    <t>出てきた扉をタップ3種類の効果があるよ！</t>
  </si>
  <si>
    <t>ジャック・ジャック</t>
  </si>
  <si>
    <t>出てきた枠の中をタップ！タップの数だけ範囲が広がるよ！</t>
  </si>
  <si>
    <t>あばれんぼスティッチ</t>
  </si>
  <si>
    <t>ランダムなライン状にツムを消すよ！</t>
  </si>
  <si>
    <t>ジャンバ博士</t>
  </si>
  <si>
    <t>プリークリー</t>
  </si>
  <si>
    <t>プリークリーが女装するよ　女装プリークリーは周りも消すよ！</t>
  </si>
  <si>
    <t>アクア</t>
  </si>
  <si>
    <t>カイリ</t>
  </si>
  <si>
    <t>カイリと一緒に消せる高得点ソラが出るよ！</t>
  </si>
  <si>
    <t>いたずらジャック</t>
  </si>
  <si>
    <t>ランダムでツムを消して特別なボムがでるよ！</t>
  </si>
  <si>
    <t>ロック</t>
  </si>
  <si>
    <t>ロックと一緒に消せる高得点ツムがでるよ！</t>
  </si>
  <si>
    <t>ヴァンパイア・テディ</t>
  </si>
  <si>
    <t>ガジェット</t>
  </si>
  <si>
    <t>おやすみプー</t>
  </si>
  <si>
    <t>画面中央と画面下のツムを消すよ！</t>
  </si>
  <si>
    <t>ゴーファー</t>
  </si>
  <si>
    <t>出てきたゴーファーをタップ　ランダムでツムを消すよ！</t>
  </si>
  <si>
    <t>アニバーサリーミッキー</t>
  </si>
  <si>
    <t>アニバーサリーミニー</t>
  </si>
  <si>
    <t>クロスライン状にツムを消すよ！</t>
  </si>
  <si>
    <t>クラシックミッキー</t>
  </si>
  <si>
    <t>豆の木ミッキー</t>
  </si>
  <si>
    <t>出てきた魔法の豆をタップ 周りのツムを消すよ！</t>
  </si>
  <si>
    <t>フィガロ</t>
  </si>
  <si>
    <t>横ライン状にツムを消して特別なボムが出るよ！</t>
  </si>
  <si>
    <t>クレオ</t>
  </si>
  <si>
    <t>出てきたアワをタップ　周りのツムを消すよ！</t>
  </si>
  <si>
    <t>ラルフ</t>
  </si>
  <si>
    <t>ヴァネロペ</t>
  </si>
  <si>
    <t>雪だるまチップ</t>
  </si>
  <si>
    <t>一緒に消せるデールがでるよ デールは周りも消すよ！</t>
  </si>
  <si>
    <t>雪だるまデール</t>
  </si>
  <si>
    <t>一緒に消せるチップがでるよ チップは周りも消すよ！</t>
  </si>
  <si>
    <t>フェリックス</t>
  </si>
  <si>
    <t>ツムをつなぐとチェーン数が2倍になるよ！</t>
  </si>
  <si>
    <t>プンバァ</t>
  </si>
  <si>
    <t>雪の女王エルサ</t>
  </si>
  <si>
    <t>つなげたツムと一緒に周りのツムを凍らせるよ！</t>
  </si>
  <si>
    <t>邪悪な妖精マレフィセント</t>
  </si>
  <si>
    <t>ソラ KH3ver.</t>
  </si>
  <si>
    <t>横・斜めライン状と画面中央のツムを消すよ！</t>
  </si>
  <si>
    <t>王様</t>
  </si>
  <si>
    <t>ミッキーマークの数だけタップした周りのツムを消すよ！</t>
  </si>
  <si>
    <t>シャドウ</t>
  </si>
  <si>
    <t>画面中央にシャドウが増えるよ！</t>
  </si>
  <si>
    <t>アンセム</t>
  </si>
  <si>
    <t>ゼムナス</t>
  </si>
  <si>
    <t>ビアンカ</t>
  </si>
  <si>
    <t>ビアンカと並ぶとボムに変化するバーナードが出るよ！</t>
  </si>
  <si>
    <t>フラワー</t>
  </si>
  <si>
    <t>出てきた花をタップ 周りのツムを消すよ！</t>
  </si>
  <si>
    <t>ダッチェス</t>
  </si>
  <si>
    <t>少しの間ツムがダッチェスとこども達になるよ！</t>
  </si>
  <si>
    <t>ロビン・フッド</t>
  </si>
  <si>
    <t>カメラダンボ</t>
  </si>
  <si>
    <t>ホーンド・キング</t>
  </si>
  <si>
    <t>ランダムでツムを消して高得点ツムがでるよ！</t>
  </si>
  <si>
    <t>ドクター・ファシリエ</t>
  </si>
  <si>
    <t>フィーバーが始まりVライン状にツムを消すよ！</t>
  </si>
  <si>
    <t>ゴーテル</t>
  </si>
  <si>
    <t>パルパティーン皇帝</t>
  </si>
  <si>
    <t>ダース・モール</t>
  </si>
  <si>
    <t>トニー・スターク</t>
  </si>
  <si>
    <t>狙った1種類のツム周辺と縦ライン状のツムを消すよ！</t>
  </si>
  <si>
    <t>ソー</t>
  </si>
  <si>
    <t>逆三角状にツムを消すよ！</t>
  </si>
  <si>
    <t>ハルク</t>
  </si>
  <si>
    <t>乗馬ソフィア</t>
  </si>
  <si>
    <t>エレナ</t>
  </si>
  <si>
    <t>レインボーティンク</t>
  </si>
  <si>
    <t>左右と画面中央のツムを消すよ！</t>
  </si>
  <si>
    <t>ペリウィンクル</t>
  </si>
  <si>
    <t>ツムがあつまって特別なボムが出るよ！</t>
  </si>
  <si>
    <t>ロゼッタ</t>
  </si>
  <si>
    <t>シルバーミスト</t>
  </si>
  <si>
    <t>ロマンスジャスミン</t>
  </si>
  <si>
    <t>一緒に消せるアリ王子がでるよ アリ王子は周りも消すよ！</t>
  </si>
  <si>
    <t>ボー・ピープ</t>
  </si>
  <si>
    <t>杖を持ったボー・ピープがでるよ 繋ぐと周りのツムも消すよ！</t>
  </si>
  <si>
    <t>フォーキー</t>
  </si>
  <si>
    <t>少しの間フォーキーが自動で消えるよ！</t>
  </si>
  <si>
    <t>バニー</t>
  </si>
  <si>
    <t>ハム</t>
  </si>
  <si>
    <t>パステルアリエル</t>
  </si>
  <si>
    <t>パステルフランダー</t>
  </si>
  <si>
    <t>フレディ・マーキュリー</t>
  </si>
  <si>
    <t>一緒に消せるQUEENツムがでるよ QUEENツムは周りも消すよ！</t>
  </si>
  <si>
    <t>ブライアン・メイ</t>
  </si>
  <si>
    <t>ロジャー・テイラー</t>
  </si>
  <si>
    <t>縦ライン状にツムを消す特別なボムがでるよ！</t>
  </si>
  <si>
    <t>ハクナマタタシンバ</t>
  </si>
  <si>
    <t>ティモン</t>
  </si>
  <si>
    <t>ティモンとつながる高得点プンバァがでるよ！</t>
  </si>
  <si>
    <t>ラフィキ</t>
  </si>
  <si>
    <t>ヴェントゥス</t>
  </si>
  <si>
    <t>テラ</t>
  </si>
  <si>
    <t>チリシィ</t>
  </si>
  <si>
    <t>ハニー・レモン</t>
  </si>
  <si>
    <t>好きな場所をタップ 周りのツムをつなげて凍らせるよ！</t>
  </si>
  <si>
    <t>フレッド</t>
  </si>
  <si>
    <t>画面下と右のツムをまとめて消すよ！</t>
  </si>
  <si>
    <t>勇者ミッキー</t>
  </si>
  <si>
    <t>タップでコマンドを選択 効果を3種類から選べるよ！</t>
  </si>
  <si>
    <t>勇者ドナルド</t>
  </si>
  <si>
    <t>タップでドナルドが突進 ドナルドがツムを消すよ！</t>
  </si>
  <si>
    <t>勇者グーフィー</t>
  </si>
  <si>
    <t>パックマン</t>
  </si>
  <si>
    <t>ブリンキー</t>
  </si>
  <si>
    <t>ゴーストが歩きまわってツムを消すよ！</t>
  </si>
  <si>
    <t>ダンシングジーニー</t>
  </si>
  <si>
    <t>一緒に消せるアリ王子がでるよ　つなぐと周りのツムも消すよ！</t>
  </si>
  <si>
    <t>エンチャンテッドシンデレラ</t>
  </si>
  <si>
    <t>エンチャンテッドオーロラ</t>
  </si>
  <si>
    <t>一緒に消せるマレフィセントがでるよ　つなぐと周りのツムも消すよ！</t>
  </si>
  <si>
    <t>ほっこりミッキー</t>
  </si>
  <si>
    <t>ミッキーと一緒に消せる高得点ミニーがでるよ！</t>
  </si>
  <si>
    <t>ゆるっとドナルド</t>
  </si>
  <si>
    <t>アドベンチャーエルサ</t>
  </si>
  <si>
    <t>画面をタップ 結晶の周りのツムを消すよ！</t>
  </si>
  <si>
    <t>アドベンチャーアナ</t>
  </si>
  <si>
    <t>クリストフ</t>
  </si>
  <si>
    <t>ジェダイトレーニング レイ</t>
  </si>
  <si>
    <t>ランダム＋縦ライン状にツムを消すよ！</t>
  </si>
  <si>
    <t>最高指導者カイロ・レン</t>
  </si>
  <si>
    <t>だるまミッキー</t>
  </si>
  <si>
    <t>だるまミニー</t>
  </si>
  <si>
    <t>少しの間つながりやすくなって得点が上がるよ！</t>
  </si>
  <si>
    <t>フレディ’75</t>
  </si>
  <si>
    <t>ジョン・ディーコン</t>
  </si>
  <si>
    <t>ラプンツェル(チャーム)</t>
  </si>
  <si>
    <t>アリエル(チャーム)</t>
  </si>
  <si>
    <t>ベル(チャーム)</t>
  </si>
  <si>
    <t>ジャスミン(チャーム)</t>
  </si>
  <si>
    <t>ラジャー</t>
  </si>
  <si>
    <t>MUランドール</t>
  </si>
  <si>
    <t>少しの間ランドールが他のツムに化けるよ！</t>
  </si>
  <si>
    <t>レミー</t>
  </si>
  <si>
    <t>イヴ</t>
  </si>
  <si>
    <t>フリック</t>
  </si>
  <si>
    <t>フリックと一緒に消せる高得点アッタ姫がでるよ！</t>
  </si>
  <si>
    <t>イアン</t>
  </si>
  <si>
    <t>少しの間ツムの大きさが変わるよ！</t>
  </si>
  <si>
    <t>バーリー</t>
  </si>
  <si>
    <t>横ライン状＋ジグザグにツムを消すよ！</t>
  </si>
  <si>
    <t>メリー・ポピンズ</t>
  </si>
  <si>
    <t>ジゼル</t>
  </si>
  <si>
    <t>ジゼルに魔法がかかるよ　つなぐと周りのツムも消すよ！</t>
  </si>
  <si>
    <t>兵士ムーラン</t>
  </si>
  <si>
    <t>少しの間ムーランがファ・ジュンになるよ！
つなぐと横ライン状にツムを消すよ</t>
  </si>
  <si>
    <t>白の女王</t>
  </si>
  <si>
    <t>ワンダーチェシャ猫</t>
  </si>
  <si>
    <t>マスタールーク</t>
  </si>
  <si>
    <t>ランダム＋斜めライン状にツムを消すよ！</t>
  </si>
  <si>
    <t>ベン・ケノービ</t>
  </si>
  <si>
    <t>ランダム＋画面下のツムを消すよ！</t>
  </si>
  <si>
    <t>メイス・ウィンドゥ</t>
  </si>
  <si>
    <t>縦＋横ライン状にツムを消すよ！</t>
  </si>
  <si>
    <t>パドメ・アミダラ</t>
  </si>
  <si>
    <t>横+斜めライン状にツムを消してボムが発生するよ！</t>
  </si>
  <si>
    <t>アナキン・スカイウォーカー</t>
  </si>
  <si>
    <t>画面をタッチするとライン状にツムを消すよ！</t>
  </si>
  <si>
    <t>フィン</t>
  </si>
  <si>
    <t>リロイ</t>
  </si>
  <si>
    <t>ガントゥ</t>
  </si>
  <si>
    <t>横ライン上にツムを消すよ！</t>
  </si>
  <si>
    <t>ハムスターヴィール博士</t>
  </si>
  <si>
    <t>なぞった場所にビームを発射 ビームに当たったツムを消すよ！</t>
  </si>
  <si>
    <t>ワート</t>
  </si>
  <si>
    <t>下から上にスワイプ　縦ライン状にツムを消すよ！</t>
  </si>
  <si>
    <t>マーリン</t>
  </si>
  <si>
    <t>少しの間マーリンが他のツムに化けるよ！</t>
  </si>
  <si>
    <t>エルサ&amp;サラマンダー</t>
  </si>
  <si>
    <t>2種類のスキルを使えるよ！</t>
  </si>
  <si>
    <t>忍者ミッキー</t>
  </si>
  <si>
    <t>着物ミニー</t>
  </si>
  <si>
    <t>お祭りドナルド</t>
  </si>
  <si>
    <t>タップの数だけツムを消すよ！</t>
  </si>
  <si>
    <t>ダンテ</t>
  </si>
  <si>
    <t>少しの間3チェーンでもボムが発生するよ！</t>
  </si>
  <si>
    <t>ガイコツミゲル</t>
  </si>
  <si>
    <t>ラグビーミッキー〈チャーム〉</t>
  </si>
  <si>
    <t>波乗りスティッチ</t>
  </si>
  <si>
    <t>画面中央のツムをまとめてを消してボムが発生するよ！</t>
  </si>
  <si>
    <t>ホームランプー</t>
  </si>
  <si>
    <t>タイミングよくタップ！縦ライン状にツムを消すよ！</t>
  </si>
  <si>
    <t>ウェンディ</t>
  </si>
  <si>
    <t>ジョン</t>
  </si>
  <si>
    <t>ランダムでを消すよ！</t>
  </si>
  <si>
    <t>マイク＆サリー</t>
  </si>
  <si>
    <t>魔女マレフィセント</t>
  </si>
  <si>
    <t>つなげたツムと一緒にまわりのツムを消すよ！</t>
  </si>
  <si>
    <t>フロロー</t>
  </si>
  <si>
    <t>死者の国の神ハデス</t>
  </si>
  <si>
    <t>少年ゼアノート</t>
  </si>
  <si>
    <t>数ヶ所＋斜めライン状にツムを消すよ！</t>
  </si>
  <si>
    <t>パイレーツソラ</t>
  </si>
  <si>
    <t>横・縦ライン状や画面中央のツムを消すよ！</t>
  </si>
  <si>
    <t>マスカレードシンデレラ</t>
  </si>
  <si>
    <t>フィーバーがはじまり少しの間チャーミング王子がでるよ！</t>
  </si>
  <si>
    <t>マスカレードラプンツェル</t>
  </si>
  <si>
    <t>フィーバーがはじまり画面中央のツムをまとめて消すよ！</t>
  </si>
  <si>
    <t>マスカレードエスメラルダ</t>
  </si>
  <si>
    <t>フィーバーがはじまり少しの間ツムが繋げやすくなるよ！</t>
  </si>
  <si>
    <t>マスカレードベル</t>
  </si>
  <si>
    <t>フィーバーがはじまり数ヶ所でまとまってツムを消すよ！</t>
  </si>
  <si>
    <t>マスカレードメグ</t>
  </si>
  <si>
    <t>ミッキー&amp;プルート</t>
  </si>
  <si>
    <t>コンスタンス</t>
  </si>
  <si>
    <t>パロット</t>
  </si>
  <si>
    <t>ヘンリー</t>
  </si>
  <si>
    <t>タップしたところに仲間のツムがでるよ！</t>
  </si>
  <si>
    <t>おでかけミニー</t>
  </si>
  <si>
    <t>エリオット</t>
  </si>
  <si>
    <t>ウッドチャットドナルド</t>
  </si>
  <si>
    <t>マンダロリアン</t>
  </si>
  <si>
    <t>数ヶ所+斜めライン状にツムを消すよ！</t>
  </si>
  <si>
    <t>ザ・チャイルド</t>
  </si>
  <si>
    <t>サンタチップ</t>
  </si>
  <si>
    <t>トナカイデール</t>
  </si>
  <si>
    <t>ジョー</t>
  </si>
  <si>
    <t>22番</t>
  </si>
  <si>
    <t>クララベル・カウ</t>
  </si>
  <si>
    <t>出てきたベルをタップ 周りのツムを消すよ！</t>
  </si>
  <si>
    <t>ロッツォ&lt;チャーム&gt;</t>
  </si>
  <si>
    <t>だるまドナルド</t>
  </si>
  <si>
    <t>5色のコマをタップ 横ライン状にツムを消すよ！</t>
  </si>
  <si>
    <t>シンデレラ＆青い鳥</t>
  </si>
  <si>
    <t>2種類のスキルが使えるよ！</t>
  </si>
  <si>
    <t>シャイニングラプンツェル</t>
  </si>
  <si>
    <t>サークル状にツムを消して特别なボムがでるよ！</t>
  </si>
  <si>
    <t>悪だくみピート</t>
  </si>
  <si>
    <t>エージェントP</t>
  </si>
  <si>
    <t>斜め+縦ライン状にツムを消すよ！</t>
  </si>
  <si>
    <t>探検家グーフィー</t>
  </si>
  <si>
    <t>ルシファー</t>
  </si>
  <si>
    <t>画面中央+ランダムにツムを消すよ！</t>
  </si>
  <si>
    <t>オリバー</t>
  </si>
  <si>
    <t>海の魔女アースラ</t>
  </si>
  <si>
    <t>ランダムで何度かツムを消すよ！</t>
  </si>
  <si>
    <t>イズマ</t>
  </si>
  <si>
    <t>高得点イズマがでるよ　つなぐと周りのツムも消すよ！</t>
  </si>
  <si>
    <t>女王＆鏡</t>
  </si>
  <si>
    <t>コブラジャファー</t>
  </si>
  <si>
    <t>トレメイン夫人</t>
  </si>
  <si>
    <t>縦+斜めライン状+ランダムにツムを消すよ！</t>
  </si>
  <si>
    <t>常駐ツム NO</t>
  </si>
  <si>
    <t>スキル
レベル</t>
  </si>
  <si>
    <t>％</t>
  </si>
  <si>
    <t>ツム名</t>
  </si>
  <si>
    <t>計</t>
  </si>
  <si>
    <t>スキルMAX</t>
  </si>
  <si>
    <t>-</t>
  </si>
  <si>
    <t>常駐
(2014.01.29追加/初期ツム)</t>
  </si>
  <si>
    <t>常駐
(2014.07.31追加)</t>
  </si>
  <si>
    <t>期間限定(常駐ツム2016年2月以降出現していない)
(2014.01.29追加/初期ツム)
(2018.04.20～04.23に復活出現)</t>
  </si>
  <si>
    <t>ビンゴクリア報酬
(ビンゴ2枚目・6枚目・18枚目クリア報酬)</t>
  </si>
  <si>
    <t>期間限定
(トリック・オア・トリート3枚目クリア報酬)
(2017.12.22～12.25に復活出現)</t>
  </si>
  <si>
    <t>常駐
(2015.01.12追加)</t>
  </si>
  <si>
    <t>ビンゴクリア報酬
友達招待報酬</t>
  </si>
  <si>
    <t>常駐
(2014.03.04追加)</t>
  </si>
  <si>
    <t>常駐
(2014.03.31追加)</t>
  </si>
  <si>
    <t>常駐
(2014.04.10追加)</t>
  </si>
  <si>
    <t>常駐
(2014.05.12追加)</t>
  </si>
  <si>
    <t>常駐
(2014.06.30追加)</t>
  </si>
  <si>
    <t>常駐
(2014.04.23追加)</t>
  </si>
  <si>
    <t>常駐
(2014.11.13追加)</t>
  </si>
  <si>
    <t>常駐
(2014.06.16追加)</t>
  </si>
  <si>
    <t>常駐
(2014.09.01追加)</t>
  </si>
  <si>
    <t>常駐
(2014.11.01追加)</t>
  </si>
  <si>
    <t>期間限定
(2014.08.01～08.31の期間限定出現)</t>
  </si>
  <si>
    <t>イベントクリア報酬
(ヴィランズバトル第一弾「ピートをやっつけろ！」クリアキャラクター)</t>
  </si>
  <si>
    <t>期間限定
(2014.10.01～10.31の期間限定出現)</t>
  </si>
  <si>
    <t>期間限定
(2014.12.01～12.25の期間限定出現)</t>
  </si>
  <si>
    <t>期間限定
(2015.02.04～02.28の期間限定出現)</t>
  </si>
  <si>
    <t>常駐
(2014.12.16追加)</t>
  </si>
  <si>
    <t>期間限定
(2015.02.01～02.28の期間限定出現)</t>
  </si>
  <si>
    <t>常駐
(2015.03.01追加)</t>
  </si>
  <si>
    <t>期間限定
(2015.04.1～04.30の期間限定出現)</t>
  </si>
  <si>
    <t>イベントクリア報酬
(イースターエッグハントイベントクリア報酬)</t>
  </si>
  <si>
    <t>常駐
(2015.05.01追加)</t>
  </si>
  <si>
    <t>常駐
(2015.06.01追加)</t>
  </si>
  <si>
    <t>期間限定
(2015.06.01～06.30の期間限定出現)</t>
  </si>
  <si>
    <t>イベントクリア報酬
(お片づけ大作戦！クリア報酬)</t>
  </si>
  <si>
    <t>常駐
(2015.07.01追加)</t>
  </si>
  <si>
    <t>期間限定
(2015.08.01～08.31の期間限定出現)</t>
  </si>
  <si>
    <t>常駐
(2015.08.01追加)</t>
  </si>
  <si>
    <t>イベントクリア報酬
(海のたからものを集めよう！イベントクリア報酬)</t>
  </si>
  <si>
    <t>常駐
(2015.09.01追加)</t>
  </si>
  <si>
    <t>イベントクリア報酬
(「アラジンと魔法のランプ」クリアキャラクター)</t>
  </si>
  <si>
    <t>常駐
(2015.09.08追加)</t>
  </si>
  <si>
    <t>期間限定
(2015.10.01～10.31の期間限定出現)</t>
  </si>
  <si>
    <t>イベントクリア報酬
(「ハッピーハロウィン」クリアキャラクター)</t>
  </si>
  <si>
    <t>期間限定
(2015.11.01～11.30の期間限定出現)</t>
  </si>
  <si>
    <t>常駐
(2015.11.01追加)</t>
  </si>
  <si>
    <t>期間限定(ピックアップ限定)
(2015.11.13のピックアップガチャで追加)</t>
  </si>
  <si>
    <t>期間限定
(2015.12.01～2016.01.09の期間限定出現)</t>
  </si>
  <si>
    <t>イベントクリア報酬
(スターウォーズイベントパート2クリア報酬)</t>
  </si>
  <si>
    <t>イベントクリア報酬
(スターウォーズイベントパート1/パート2クリア報酬)</t>
  </si>
  <si>
    <t>期間限定
(2015.12.08～2016.01.09の期間限定出現)</t>
  </si>
  <si>
    <t>期間限定
(2015.12.18～2016.01.09の期間限定出現)</t>
  </si>
  <si>
    <t>期間限定
(2016.05.01～05.13の期間限定出現)</t>
  </si>
  <si>
    <t>期間限定
(2016.01.09～01.31の期間限定出現)</t>
  </si>
  <si>
    <t>ログインボーナス2016年1月</t>
  </si>
  <si>
    <t>期間限定(ピックアップ限定)
(2016.01.22のピックアップガチャから追加)</t>
  </si>
  <si>
    <t>期間限定
(2016.01.01～01.31の期間限定出現)</t>
  </si>
  <si>
    <t>常駐
(2016.02.02追加)</t>
  </si>
  <si>
    <t>期間限定
(2016.2.02～2.29の期間限定出現)</t>
  </si>
  <si>
    <t>常駐
(2016.03.01追加)</t>
  </si>
  <si>
    <t>常駐
(2016.03.08追加)</t>
  </si>
  <si>
    <t>イベントクリア報酬
(ライオンキングイベントクリア報酬)</t>
  </si>
  <si>
    <t>常駐
(2016.04.01追加)</t>
  </si>
  <si>
    <t>期間限定(ピックアップ限定)
(2016.03.12のピックアップガチャで追加)</t>
  </si>
  <si>
    <t>期間限定(ピックアップ限定)
(2016.04.16のピックアップガチャで追加)
※二度と登場しないツム</t>
  </si>
  <si>
    <t>常駐
(2016.05.13追加)</t>
  </si>
  <si>
    <t>常駐
(2016.06.01追加)</t>
  </si>
  <si>
    <t>イベントクリア報酬
(シンデレライベントクリア報酬)</t>
  </si>
  <si>
    <t>期間限定
(2016.07.01～07.31の期間限定出現)</t>
  </si>
  <si>
    <t>常駐
(2016.07.08追加)</t>
  </si>
  <si>
    <t>常駐
(2016.07.01追加)</t>
  </si>
  <si>
    <t>イベントクリア報酬
(アリスイベントクリア報酬)</t>
  </si>
  <si>
    <t>常駐
(2016.08.01追加)</t>
  </si>
  <si>
    <t>常駐
(2016.08.05追加)</t>
  </si>
  <si>
    <t>期間限定
(2016.08.28～08.31の期間限定出現)</t>
  </si>
  <si>
    <t>期間限定
(2016.09.01～09.30の期間限定出現)</t>
  </si>
  <si>
    <t>期間限定
(2016.09.08～09.30の期間限定出現)</t>
  </si>
  <si>
    <t>常駐
(2016.10.01追加)</t>
  </si>
  <si>
    <t>イベントクリア報酬
(ヴィランズイベント2クリア報酬)</t>
  </si>
  <si>
    <t>期間限定
(2016.11.01～11.30の期間限定出現)</t>
  </si>
  <si>
    <t>期間限定
(2016.11.08～11.30の期間限定出現)</t>
  </si>
  <si>
    <t>期間限定
(2016.12.01～12.31の期間限定出現)</t>
  </si>
  <si>
    <t>期間限定
(2016.12.08～12.31の期間限定出現)</t>
  </si>
  <si>
    <t>イベントクリア報酬
(スターウォーズイベント3)</t>
  </si>
  <si>
    <t>期間限定(ピックアップ限定)
(2016.12.22のピックアップガチャで追加)</t>
  </si>
  <si>
    <t>期間限定
(2017.01.01～01.31の期間限定出現)</t>
  </si>
  <si>
    <t>期間限定
(2017.01.10～01.31の期間限定出現)</t>
  </si>
  <si>
    <t>期間限定
(2017.02.01～02.28の期間限定出現)</t>
  </si>
  <si>
    <t>イベントクリア報酬
(スイートハート～チョコの贈り物～クリア報酬)</t>
  </si>
  <si>
    <t>期間限定
(2017.02.20～02.24の期間限定出現)</t>
  </si>
  <si>
    <t>期間限定
(2017.03.01～03.31の期間限定出現)</t>
  </si>
  <si>
    <t>期間限定
(2017.03.09～03.31の期間限定出現)</t>
  </si>
  <si>
    <t>常駐
(2017.03.17追加)</t>
  </si>
  <si>
    <t>期間限定
(2017.04.01～04.30の期間限定出現)</t>
  </si>
  <si>
    <t>常駐
(2017.04.01追加)</t>
  </si>
  <si>
    <t>常駐
(2017.04.07追加)</t>
  </si>
  <si>
    <t>イベントガチャ報酬
(ファンタズミックイベントのイベントガチャ報酬)</t>
  </si>
  <si>
    <t>期間限定
(2017.04.14～04.30の期間限定出現)</t>
  </si>
  <si>
    <t>期間限定
(2017.05.01～05.31の期間限定出現)</t>
  </si>
  <si>
    <t>常駐
(2017.05.09追加)</t>
  </si>
  <si>
    <t>イベントクリア報酬
(ルミエールのおもてなしイベント報酬)</t>
  </si>
  <si>
    <t>期間限定
(2017.06.01～06.30の期間限定出現)</t>
  </si>
  <si>
    <t>常駐
(2017.06.01追加)</t>
  </si>
  <si>
    <t>常駐
(2017.06.08追加)</t>
  </si>
  <si>
    <t>期間限定
(2017.07.01～07.31の期間限定出現)</t>
  </si>
  <si>
    <t>期間限定
(2017.07.04～07.31の期間限定出現)</t>
  </si>
  <si>
    <t>期間限定
(2017.07.13～07.31の期間限定出現)</t>
  </si>
  <si>
    <t>常駐
(2017.08.01追加)</t>
  </si>
  <si>
    <t>期間限定
(2017.08.01～08.31の期間限定出現)</t>
  </si>
  <si>
    <t>期間限定
(2017.08.07～08.31の期間限定出現)</t>
  </si>
  <si>
    <t>常駐
(2017.09.01追加)</t>
  </si>
  <si>
    <t>常駐
(2017.09.08追加)</t>
  </si>
  <si>
    <t>常駐
(2017.09.16追加)</t>
  </si>
  <si>
    <t>期間限定
(2017.10.01～10.31の期間限定出現)</t>
  </si>
  <si>
    <t>期間限定
(2017.10.09～10.31の期間限定出現)</t>
  </si>
  <si>
    <t>イベントクリア報酬
(ホーンテッドハロウィーンイベント報酬)</t>
  </si>
  <si>
    <t>期間限定
(2017.11.01～11.30の期間限定出現)</t>
  </si>
  <si>
    <t>期間限定
(2017.11.06～11.30の期間限定出現)</t>
  </si>
  <si>
    <t>期間限定
(2017.11.13～11.30の期間限定出現)</t>
  </si>
  <si>
    <t>期間限定
(2017.12.01～12.26の期間限定出現)</t>
  </si>
  <si>
    <t>期間限定
(2017.12.07～12.31の期間限定出現)</t>
  </si>
  <si>
    <t>常駐
(2017.12.07追加)</t>
  </si>
  <si>
    <t>期間限定
(2017.12.29～2018.01.31の期間限定出現)</t>
  </si>
  <si>
    <t>ログインボーナス報酬
(2018年ウィンターログインボーナス)</t>
  </si>
  <si>
    <t>期間限定
(2018.01.01～01.31の期間限定出現)</t>
  </si>
  <si>
    <t>期間限定
(2018.01.12～01.31の期間限定出現)</t>
  </si>
  <si>
    <t>期間限定
(2018.02.01～02.28の期間限定出現)</t>
  </si>
  <si>
    <t>期間限定
(2018.02.05～2018.02.28の期間限定出現)</t>
  </si>
  <si>
    <t>期間限定
(2018.02.15～2018.02.28の期間限定出現)</t>
  </si>
  <si>
    <t>期間限定
(2018.03.01～2018.03.31の期間限定出現)</t>
  </si>
  <si>
    <t>期間限定
(2018.03.08～2018.03.31の期間限定出現)</t>
  </si>
  <si>
    <t>期間限定
(2018.03.16～2018.03.31の期間限定出現)</t>
  </si>
  <si>
    <t>期間限定
(2018.04.01～2018.04.30の期間限定出現)</t>
  </si>
  <si>
    <t>期間限定
(2018.04.04～2018.04.30の期間限定出現)</t>
  </si>
  <si>
    <t>期間限定
(2018.04.13～2018.04.30の期間限定出現)</t>
  </si>
  <si>
    <t>期間限定
(2018.04.27～2018.05.31の期間限定出現)
※二度と登場しないツム</t>
  </si>
  <si>
    <t>期間限定
(2018.05.01～2018.05.31の期間限定出現)
※二度と登場しないツム</t>
  </si>
  <si>
    <t>イベント報酬
(ツムツムの世界一周カードクリア)</t>
  </si>
  <si>
    <t>期間限定
(2018.05.11～2018.05.31の期間限定出現)</t>
  </si>
  <si>
    <t>期間限定
(2018.05.16～2018.05.31の期間限定出現)
※二度と登場しないツム</t>
  </si>
  <si>
    <t>期間限定
(2018.06.01～2018.06.30の期間限定出現)</t>
  </si>
  <si>
    <t>期間限定
(2018.06.04～2018.06.30の期間限定出現)</t>
  </si>
  <si>
    <t>期間限定
(2018.06.12～2018.06.30の期間限定出現)</t>
  </si>
  <si>
    <t>ピックアップガチャ限定
(2018.06.27～2018.06.30の期間限定出現)</t>
  </si>
  <si>
    <t>期間限定
(2018.07.01～2018.07.31の期間限定出現)</t>
  </si>
  <si>
    <t>期間限定
(2018.07.07～2018.07.31の期間限定出現)</t>
  </si>
  <si>
    <t>期間限定
(2018.07.14～2018.07.31の期間限定出現)</t>
  </si>
  <si>
    <t>期間限定
(2018.08.01～2018.08.31の期間限定出現)</t>
  </si>
  <si>
    <t>常駐
(2018.08.08追加)</t>
  </si>
  <si>
    <t>期間限定
(2018.08.08～2018.08.31の期間限定出現)</t>
  </si>
  <si>
    <t>期間限定
(2018.09.01～2018.09.30の期間限定出現)</t>
  </si>
  <si>
    <t>期間限定
(2018.09.22～2018.09.30の期間限定出現)</t>
  </si>
  <si>
    <t>期間限定
(2018.10.01～2018.10.31の期間限定出現)</t>
  </si>
  <si>
    <t>報酬ツム
(ぬりえミッション4枚目、7枚目、8枚目報酬)</t>
  </si>
  <si>
    <t>期間限定
(2018.10.11～2018.10.31の期間限定出現)</t>
  </si>
  <si>
    <t>期間限定
(2018.11.01～2018.11.30の期間限定出現)</t>
  </si>
  <si>
    <t>フィルムコレクションイベント報酬・ログインボーナス
(2018.11.01～2018.11.30の期間限定出現)</t>
  </si>
  <si>
    <t>期間限定
(2018.11.19～2018.11.30の期間限定出現)</t>
  </si>
  <si>
    <t>期間限定
(2018.12.01～2018.12.31の期間限定出現)</t>
  </si>
  <si>
    <t>期間限定
(2018.12.05～2018.12.31の期間限定出現)</t>
  </si>
  <si>
    <t>期間限定
(2018.12.15～2018.12.31の期間限定出現)</t>
  </si>
  <si>
    <t>期間限定
(2019.01.01～2019.01.31の期間限定出現)</t>
  </si>
  <si>
    <t>期間限定
(2019.01.07～2019.01.31の期間限定出現)</t>
  </si>
  <si>
    <t>期間限定
(2019.02.01～2019.02.28の期間限定出現)</t>
  </si>
  <si>
    <t>キングダムハーツイベント報酬
(2019.02.04～2019.02.23の期間限定出現)</t>
  </si>
  <si>
    <t>期間限定
(2019.02.08～2019.02.28の期間限定出現)</t>
  </si>
  <si>
    <t>期間限定
(2019.03.01～2019.03.31の期間限定出現)</t>
  </si>
  <si>
    <t>常駐
(2019.03.01追加)</t>
  </si>
  <si>
    <t>常駐
(2019.03.05追加)</t>
  </si>
  <si>
    <t>期間限定
(2019.03.14～2019.03.31の期間限定出現)</t>
  </si>
  <si>
    <t>期間限定
(2019.04.01～2019.04.30の期間限定出現)</t>
  </si>
  <si>
    <t>常駐
(2019.04.01追加)</t>
  </si>
  <si>
    <t>期間限定
(2019.04.13～2019.04.30の期間限定出現)</t>
  </si>
  <si>
    <t>期間限定
(2019.05.01～2019.05.31の期間限定出現)
※二度と登場しないツム</t>
  </si>
  <si>
    <t>期間限定
(2019.05.08～2019.05.31の期間限定出現)</t>
  </si>
  <si>
    <t>期間限定
(2019.06.01～2019.06.30の期間限定出現)</t>
  </si>
  <si>
    <t>期間限定
(2019.06.04～2019.06.30の期間限定出現)</t>
  </si>
  <si>
    <t>期間限定
(2019.06.13～2019.06.30の期間限定出現)</t>
  </si>
  <si>
    <t>期間限定
(2019.07.01～2019.07.31の期間限定出現)</t>
  </si>
  <si>
    <t>常駐ツム
(2019.07.05追加)</t>
  </si>
  <si>
    <t>期間限定
(2019.07.18～2019.07.31の期間限定出現)</t>
  </si>
  <si>
    <t>期間限定
(2019.08.01～2019.08.31の期間限定出現)</t>
  </si>
  <si>
    <t>期間限定
(2019.08.04～2019.08.31の期間限定出現)</t>
  </si>
  <si>
    <t>常駐ツム
(2019.08.04追加)</t>
  </si>
  <si>
    <t>期間限定
(2019.09.01～2019.09.30の期間限定出現)</t>
  </si>
  <si>
    <t>期間限定
(2019.09.05～2019.09.30の期間限定出現)</t>
  </si>
  <si>
    <t>期間限定
(2019.10.01～2019.10.31の期間限定出現)</t>
  </si>
  <si>
    <t>期間限定
(2019.10.13～2019.10.31の期間限定出現)</t>
  </si>
  <si>
    <t>期間限定
(2019.11.01～2019.11.30の期間限定出現)</t>
  </si>
  <si>
    <t>期間限定
(2019.11.14～2019.11.30の期間限定出現)</t>
  </si>
  <si>
    <t>期間限定
(2019.12.01～2019.12.31の期間限定出現)</t>
  </si>
  <si>
    <t>常駐
(2019.12.08追加)</t>
  </si>
  <si>
    <t>期間限定
(2019.12.20～2019.12.31の期間限定出現)</t>
  </si>
  <si>
    <t>期間限定
(2020.01.01～2020.01.31の期間限定出現)</t>
  </si>
  <si>
    <t>イベント報酬
ログインボーナス
(2020.01.07～2020.01.31の期間限定出現)</t>
  </si>
  <si>
    <t>期間限定
(2020.01.07～2020.01.31の期間限定出現)</t>
  </si>
  <si>
    <t>期間限定
(2020.02.01～2020.02.29の期間限定出現)</t>
  </si>
  <si>
    <t>期間限定
(2020.02.15～2020.02.29の期間限定出現)</t>
  </si>
  <si>
    <t>常駐
(2020.02.15追加)</t>
  </si>
  <si>
    <t>期間限定
(2020.03.01～2020.03.31の期間限定出現)</t>
  </si>
  <si>
    <t>常駐
(2020.03.01追加)</t>
  </si>
  <si>
    <t>常駐
(2020.03.07追加)</t>
  </si>
  <si>
    <t>期間限定
(2020.03.13～2020.03.31の期間限定出現)</t>
  </si>
  <si>
    <t>期間限定
(2020.04.01～2020.04.30の期間限定出現)</t>
  </si>
  <si>
    <t>期間限定
(2020.04.10～2020.04.30の期間限定出現)</t>
  </si>
  <si>
    <t>期間限定
(2020.05.01～2020.05.31の期間限定出現)</t>
  </si>
  <si>
    <t>キャンペーン報酬ツム
(2020.05.13～2020.05.31の期間限定出現)</t>
  </si>
  <si>
    <t>期間限定 (2020.06.01～2020.06.30の期間限定出現)</t>
  </si>
  <si>
    <t>常駐 (2020.06.01追加)</t>
  </si>
  <si>
    <t>期間限定 (2020.06.04〜2020.06.30の期間限定出現)</t>
  </si>
  <si>
    <t>常駐 (2020.06.14追加)</t>
  </si>
  <si>
    <t>期間限定 (2020.07.01〜2020.08.31の期間限定出現)</t>
  </si>
  <si>
    <t>期間限定 (2020.07.01〜2020.07.31の期間限定出現)</t>
  </si>
  <si>
    <t>期間限定 (2020.07.04〜2020.07.31の期間限定出現)</t>
  </si>
  <si>
    <t>常駐 (2020.07.10追加)</t>
  </si>
  <si>
    <t>期間限定 (2020.07.10〜2020.07.31の期間限定出現)</t>
  </si>
  <si>
    <t>期間限定 (2020.08.01〜2020.08.31の期間限定出現)</t>
  </si>
  <si>
    <t>2020年9月1日0:00追加</t>
  </si>
  <si>
    <t>常駐 (2020.08.14追加)</t>
  </si>
  <si>
    <t>期間限定 (2020.09.01〜2020.10.31の期間限定出現)</t>
  </si>
  <si>
    <t>期間限定 (2020.09.01〜2020.09.30の期間限定出現)</t>
  </si>
  <si>
    <t>常駐 (2020.09.01追加)</t>
  </si>
  <si>
    <t>期間限定 (2020.09.12〜2020.09.30の期間限定出現)</t>
  </si>
  <si>
    <t>期間限定 (2020.10.01〜2020.10.31の期間限定出現)</t>
  </si>
  <si>
    <t>期間限定 (2020.10.12〜2020.10.31の期間限定出現)</t>
  </si>
  <si>
    <t>期間限定 (2020.11.01〜2020.11.30の期間限定出現)</t>
  </si>
  <si>
    <t>イベント報酬ツム　2020.11</t>
  </si>
  <si>
    <t>期間限定 (2020.11.11〜2020.11.30の期間限定出現)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</si>
</sst>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8"/>
      <color rgb="FF222222"/>
      <name val="Meiryo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DF3FF"/>
        <bgColor rgb="FFCDF3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top"/>
    </xf>
    <xf numFmtId="1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36"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pane ySplit="2" topLeftCell="A3" activePane="bottomLeft" state="frozen"/>
      <selection pane="bottomLeft" activeCell="E7" sqref="E7"/>
    </sheetView>
  </sheetViews>
  <sheetFormatPr defaultColWidth="12.625" defaultRowHeight="15" customHeight="1"/>
  <cols>
    <col min="1" max="1" width="4.75" customWidth="1"/>
    <col min="2" max="3" width="4.125" customWidth="1"/>
    <col min="4" max="4" width="26.75" customWidth="1"/>
    <col min="5" max="5" width="9.125" customWidth="1"/>
    <col min="6" max="6" width="6.25" customWidth="1"/>
    <col min="7" max="8" width="11.5" customWidth="1"/>
    <col min="9" max="9" width="9.75" customWidth="1"/>
    <col min="10" max="11" width="11.5" customWidth="1"/>
    <col min="12" max="12" width="13.125" customWidth="1"/>
    <col min="13" max="13" width="14.875" customWidth="1"/>
    <col min="14" max="14" width="13.25" customWidth="1"/>
    <col min="15" max="15" width="14.625" customWidth="1"/>
    <col min="16" max="16" width="54.125" customWidth="1"/>
    <col min="17" max="25" width="7.625" customWidth="1"/>
  </cols>
  <sheetData>
    <row r="1" spans="1:16" ht="103.5" customHeight="1">
      <c r="A1" s="1" t="s">
        <v>0</v>
      </c>
      <c r="B1" s="1" t="s">
        <v>1</v>
      </c>
      <c r="C1" s="1"/>
      <c r="D1" s="1" t="e">
        <f>"ツム名"&amp;"
MAX数 "&amp;COUNTIF(G3:G1048576,"ス")&amp;"/"&amp;COUNTA(A3:A1048576)&amp;"
ハピ "&amp;COUNTIF(#REF!,"ハピス")&amp;"/"&amp;COUNTIF(C3:C1048576,"ハピ")&amp;"
常駐 "&amp;COUNTIF(#REF!,"常駐ス")&amp;"/"&amp;COUNTIF(C3:C1048576,"常駐")&amp;"
イベ "&amp;COUNTIF(#REF!,"イベス")&amp;"/"&amp;COUNTIF(C3:C1048576,"イベ")</f>
        <v>#REF!</v>
      </c>
      <c r="E1" s="2" t="s">
        <v>2</v>
      </c>
      <c r="F1" s="3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tr">
        <f>"MAXまでかかる
総コイン数"&amp;TEXT(SUM(M3:M1048576),"###,###")&amp;"
ハピ "&amp;TEXT(SUMIF(C3:C1048576,"ハピ",M3:M1048576),"###,###")&amp;"
常駐 "&amp;TEXT(SUMIF(C3:C1048576,"常駐",M3:M1048576),"###,###")&amp;"
期間 "&amp;TEXT(SUMIF(C3:C1048576,"期間",M3:M1048576),"###,###")</f>
        <v>MAXまでかかる
総コイン数356,150,000
ハピ 980,000
常駐 106,110,000
期間 249,060,000</v>
      </c>
      <c r="N1" s="1" t="str">
        <f>"現在までに
使った金額"&amp;TEXT(SUM(N3:N1048576),"###,###")&amp;"
ハピ "&amp;TEXT(SUMIF(C3:C1048576,"ハピ",N3:N1048576),"###,###")&amp;"
常駐 "&amp;TEXT(SUMIF(C3:C1048576,"常駐",N3:N1048576),"###,###")&amp;"
期間 "&amp;TEXT(SUMIF(C3:C1048576,"期間",N3:N1048576),"###,###")</f>
        <v xml:space="preserve">現在までに
使った金額
ハピ 
常駐 
期間 </v>
      </c>
      <c r="O1" s="1" t="str">
        <f>"MAXまで
必要コイン数"&amp;TEXT(SUM(O3:O1048576),"###,###")&amp;"
ハピ "&amp;TEXT(SUMIF(C3:C1048576,"ハピ",O3:O1048576),"###,###")&amp;"
常駐 "&amp;TEXT(SUMIF(C3:C1048576,"常駐",O3:O1048576),"###,###")&amp;"
期間 "&amp;TEXT(SUMIF(C3:C1048576,"期間",O3:O1048576),"###,###")</f>
        <v>MAXまで
必要コイン数356,150,000
ハピ 980,000
常駐 106,110,000
期間 249,060,000</v>
      </c>
      <c r="P1" s="4" t="s">
        <v>10</v>
      </c>
    </row>
    <row r="2" spans="1:16" ht="7.5" customHeight="1">
      <c r="M2" s="5"/>
      <c r="N2" s="5"/>
      <c r="O2" s="5"/>
    </row>
    <row r="3" spans="1:16" ht="18" customHeight="1">
      <c r="A3" s="6">
        <v>1</v>
      </c>
      <c r="C3" s="6" t="s">
        <v>11</v>
      </c>
      <c r="D3" s="6" t="s">
        <v>12</v>
      </c>
      <c r="E3" s="7"/>
      <c r="G3" s="6"/>
      <c r="H3" s="6"/>
      <c r="I3" s="6"/>
      <c r="J3" s="8"/>
      <c r="K3" s="6"/>
      <c r="L3" s="8">
        <f>IF(E3="",VLOOKUP(A3,スキル!$A:$K,10,0),IF(E3=VLOOKUP(A3,スキル!$A:$K,11,0),"Ｘ",J3+K3))</f>
        <v>7</v>
      </c>
      <c r="M3" s="9">
        <f>IF(C3="イベ","-",VLOOKUP(A3,スキル!$A:$K,10,0)*IF(C3="ハピ",10000,30000))</f>
        <v>70000</v>
      </c>
      <c r="N3" s="9">
        <f t="shared" ref="N3:N426" si="0">IF(C3="イベ","-",M3-O3)</f>
        <v>0</v>
      </c>
      <c r="O3" s="9">
        <f>IF(C3="イベ","-",IF(E3=VLOOKUP(A3,スキル!$A:$K,11,0),0,IF(C3="ハピ",L3*10000,L3*30000)))</f>
        <v>70000</v>
      </c>
      <c r="P3" s="6" t="s">
        <v>13</v>
      </c>
    </row>
    <row r="4" spans="1:16" ht="18" customHeight="1">
      <c r="A4" s="6">
        <v>2</v>
      </c>
      <c r="C4" s="6" t="s">
        <v>11</v>
      </c>
      <c r="D4" s="6" t="s">
        <v>14</v>
      </c>
      <c r="G4" s="6" t="str">
        <f>IF(E4="","",IF(E4=VLOOKUP(A4,スキル!$A:$K,11,0),"ス",VLOOKUP(A4,スキル!$A:$J,E4+4,FALSE)))</f>
        <v/>
      </c>
      <c r="H4" s="6" t="str">
        <f>IF(E4="","",IF(E4=VLOOKUP(A4,スキル!$A:$K,11,0),"キ",100/G4))</f>
        <v/>
      </c>
      <c r="I4" s="6" t="str">
        <f>IF(E4="","",IF(E4=VLOOKUP(A4,スキル!$A:$K,11,0),"ル",ROUND(F4/H4,1)))</f>
        <v/>
      </c>
      <c r="J4" s="8" t="str">
        <f>IF(E4="","",IF(E4=VLOOKUP(A4,スキル!$A:$K,11,0),"Ｍ",ROUND(G4-I4,0)))</f>
        <v/>
      </c>
      <c r="K4" s="6" t="str">
        <f ca="1">IF(E4="","",IF(E4=VLOOKUP(A4,スキル!$A:$K,11,0),"Ａ",IF(E4=VLOOKUP(A4,スキル!$A:$K,11,0)-1,0,SUM(OFFSET(スキル!$A$2,MATCH(A4,スキル!$A$3:$A$1048576,0),E4+4,1,5-E4)))))</f>
        <v/>
      </c>
      <c r="L4" s="8">
        <f>IF(E4="",VLOOKUP(A4,スキル!$A:$K,10,0),IF(E4=VLOOKUP(A4,スキル!$A:$K,11,0),"Ｘ",J4+K4))</f>
        <v>7</v>
      </c>
      <c r="M4" s="9">
        <f>IF(C4="イベ","-",VLOOKUP(A4,スキル!$A:$K,10,0)*IF(C4="ハピ",10000,30000))</f>
        <v>70000</v>
      </c>
      <c r="N4" s="9">
        <f t="shared" si="0"/>
        <v>0</v>
      </c>
      <c r="O4" s="9">
        <f>IF(C4="イベ","-",IF(E4=VLOOKUP(A4,スキル!$A:$K,11,0),0,IF(C4="ハピ",L4*10000,L4*30000)))</f>
        <v>70000</v>
      </c>
      <c r="P4" s="6" t="s">
        <v>15</v>
      </c>
    </row>
    <row r="5" spans="1:16" ht="18" customHeight="1">
      <c r="A5" s="6">
        <v>3</v>
      </c>
      <c r="C5" s="6" t="s">
        <v>11</v>
      </c>
      <c r="D5" s="6" t="s">
        <v>16</v>
      </c>
      <c r="G5" s="6" t="str">
        <f>IF(E5="","",IF(E5=VLOOKUP(A5,スキル!$A:$K,11,0),"ス",VLOOKUP(A5,スキル!$A:$J,E5+4,FALSE)))</f>
        <v/>
      </c>
      <c r="H5" s="6" t="str">
        <f>IF(E5="","",IF(E5=VLOOKUP(A5,スキル!$A:$K,11,0),"キ",100/G5))</f>
        <v/>
      </c>
      <c r="I5" s="6" t="str">
        <f>IF(E5="","",IF(E5=VLOOKUP(A5,スキル!$A:$K,11,0),"ル",ROUND(F5/H5,1)))</f>
        <v/>
      </c>
      <c r="J5" s="8" t="str">
        <f>IF(E5="","",IF(E5=VLOOKUP(A5,スキル!$A:$K,11,0),"Ｍ",ROUND(G5-I5,0)))</f>
        <v/>
      </c>
      <c r="K5" s="6" t="str">
        <f ca="1">IF(E5="","",IF(E5=VLOOKUP(A5,スキル!$A:$K,11,0),"Ａ",IF(E5=VLOOKUP(A5,スキル!$A:$K,11,0)-1,0,SUM(OFFSET(スキル!$A$2,MATCH(A5,スキル!$A$3:$A$1048576,0),E5+4,1,5-E5)))))</f>
        <v/>
      </c>
      <c r="L5" s="8">
        <f>IF(E5="",VLOOKUP(A5,スキル!$A:$K,10,0),IF(E5=VLOOKUP(A5,スキル!$A:$K,11,0),"Ｘ",J5+K5))</f>
        <v>7</v>
      </c>
      <c r="M5" s="9">
        <f>IF(C5="イベ","-",VLOOKUP(A5,スキル!$A:$K,10,0)*IF(C5="ハピ",10000,30000))</f>
        <v>70000</v>
      </c>
      <c r="N5" s="9">
        <f t="shared" si="0"/>
        <v>0</v>
      </c>
      <c r="O5" s="9">
        <f>IF(C5="イベ","-",IF(E5=VLOOKUP(A5,スキル!$A:$K,11,0),0,IF(C5="ハピ",L5*10000,L5*30000)))</f>
        <v>70000</v>
      </c>
      <c r="P5" s="6" t="s">
        <v>17</v>
      </c>
    </row>
    <row r="6" spans="1:16" ht="20.25" customHeight="1">
      <c r="A6" s="6">
        <v>4</v>
      </c>
      <c r="C6" s="6" t="s">
        <v>11</v>
      </c>
      <c r="D6" s="6" t="s">
        <v>18</v>
      </c>
      <c r="G6" s="6" t="str">
        <f>IF(E6="","",IF(E6=VLOOKUP(A6,スキル!$A:$K,11,0),"ス",VLOOKUP(A6,スキル!$A:$J,E6+4,FALSE)))</f>
        <v/>
      </c>
      <c r="H6" s="6" t="str">
        <f>IF(E6="","",IF(E6=VLOOKUP(A6,スキル!$A:$K,11,0),"キ",100/G6))</f>
        <v/>
      </c>
      <c r="I6" s="6" t="str">
        <f>IF(E6="","",IF(E6=VLOOKUP(A6,スキル!$A:$K,11,0),"ル",ROUND(F6/H6,1)))</f>
        <v/>
      </c>
      <c r="J6" s="8" t="str">
        <f>IF(E6="","",IF(E6=VLOOKUP(A6,スキル!$A:$K,11,0),"Ｍ",ROUND(G6-I6,0)))</f>
        <v/>
      </c>
      <c r="K6" s="6" t="str">
        <f ca="1">IF(E6="","",IF(E6=VLOOKUP(A6,スキル!$A:$K,11,0),"Ａ",IF(E6=VLOOKUP(A6,スキル!$A:$K,11,0)-1,0,SUM(OFFSET(スキル!$A$2,MATCH(A6,スキル!$A$3:$A$1048576,0),E6+4,1,5-E6)))))</f>
        <v/>
      </c>
      <c r="L6" s="8">
        <f>IF(E6="",VLOOKUP(A6,スキル!$A:$K,10,0),IF(E6=VLOOKUP(A6,スキル!$A:$K,11,0),"Ｘ",J6+K6))</f>
        <v>7</v>
      </c>
      <c r="M6" s="9">
        <f>IF(C6="イベ","-",VLOOKUP(A6,スキル!$A:$K,10,0)*IF(C6="ハピ",10000,30000))</f>
        <v>70000</v>
      </c>
      <c r="N6" s="9">
        <f t="shared" si="0"/>
        <v>0</v>
      </c>
      <c r="O6" s="9">
        <f>IF(C6="イベ","-",IF(E6=VLOOKUP(A6,スキル!$A:$K,11,0),0,IF(C6="ハピ",L6*10000,L6*30000)))</f>
        <v>70000</v>
      </c>
      <c r="P6" s="6" t="s">
        <v>19</v>
      </c>
    </row>
    <row r="7" spans="1:16" ht="18" customHeight="1">
      <c r="A7" s="6">
        <v>5</v>
      </c>
      <c r="C7" s="6" t="s">
        <v>11</v>
      </c>
      <c r="D7" s="6" t="s">
        <v>20</v>
      </c>
      <c r="G7" s="6" t="str">
        <f>IF(E7="","",IF(E7=VLOOKUP(A7,スキル!$A:$K,11,0),"ス",VLOOKUP(A7,スキル!$A:$J,E7+4,FALSE)))</f>
        <v/>
      </c>
      <c r="H7" s="6" t="str">
        <f>IF(E7="","",IF(E7=VLOOKUP(A7,スキル!$A:$K,11,0),"キ",100/G7))</f>
        <v/>
      </c>
      <c r="I7" s="6" t="str">
        <f>IF(E7="","",IF(E7=VLOOKUP(A7,スキル!$A:$K,11,0),"ル",ROUND(F7/H7,1)))</f>
        <v/>
      </c>
      <c r="J7" s="8" t="str">
        <f>IF(E7="","",IF(E7=VLOOKUP(A7,スキル!$A:$K,11,0),"Ｍ",ROUND(G7-I7,0)))</f>
        <v/>
      </c>
      <c r="K7" s="6" t="str">
        <f ca="1">IF(E7="","",IF(E7=VLOOKUP(A7,スキル!$A:$K,11,0),"Ａ",IF(E7=VLOOKUP(A7,スキル!$A:$K,11,0)-1,0,SUM(OFFSET(スキル!$A$2,MATCH(A7,スキル!$A$3:$A$1048576,0),E7+4,1,5-E7)))))</f>
        <v/>
      </c>
      <c r="L7" s="8">
        <f>IF(E7="",VLOOKUP(A7,スキル!$A:$K,10,0),IF(E7=VLOOKUP(A7,スキル!$A:$K,11,0),"Ｘ",J7+K7))</f>
        <v>7</v>
      </c>
      <c r="M7" s="9">
        <f>IF(C7="イベ","-",VLOOKUP(A7,スキル!$A:$K,10,0)*IF(C7="ハピ",10000,30000))</f>
        <v>70000</v>
      </c>
      <c r="N7" s="9">
        <f t="shared" si="0"/>
        <v>0</v>
      </c>
      <c r="O7" s="9">
        <f>IF(C7="イベ","-",IF(E7=VLOOKUP(A7,スキル!$A:$K,11,0),0,IF(C7="ハピ",L7*10000,L7*30000)))</f>
        <v>70000</v>
      </c>
      <c r="P7" s="6" t="s">
        <v>21</v>
      </c>
    </row>
    <row r="8" spans="1:16" ht="18" customHeight="1">
      <c r="A8" s="6">
        <v>6</v>
      </c>
      <c r="C8" s="6" t="s">
        <v>11</v>
      </c>
      <c r="D8" s="6" t="s">
        <v>22</v>
      </c>
      <c r="G8" s="6" t="str">
        <f>IF(E8="","",IF(E8=VLOOKUP(A8,スキル!$A:$K,11,0),"ス",VLOOKUP(A8,スキル!$A:$J,E8+4,FALSE)))</f>
        <v/>
      </c>
      <c r="H8" s="6" t="str">
        <f>IF(E8="","",IF(E8=VLOOKUP(A8,スキル!$A:$K,11,0),"キ",100/G8))</f>
        <v/>
      </c>
      <c r="I8" s="6" t="str">
        <f>IF(E8="","",IF(E8=VLOOKUP(A8,スキル!$A:$K,11,0),"ル",ROUND(F8/H8,1)))</f>
        <v/>
      </c>
      <c r="J8" s="8" t="str">
        <f>IF(E8="","",IF(E8=VLOOKUP(A8,スキル!$A:$K,11,0),"Ｍ",ROUND(G8-I8,0)))</f>
        <v/>
      </c>
      <c r="K8" s="6" t="str">
        <f ca="1">IF(E8="","",IF(E8=VLOOKUP(A8,スキル!$A:$K,11,0),"Ａ",IF(E8=VLOOKUP(A8,スキル!$A:$K,11,0)-1,0,SUM(OFFSET(スキル!$A$2,MATCH(A8,スキル!$A$3:$A$1048576,0),E8+4,1,5-E8)))))</f>
        <v/>
      </c>
      <c r="L8" s="8">
        <f>IF(E8="",VLOOKUP(A8,スキル!$A:$K,10,0),IF(E8=VLOOKUP(A8,スキル!$A:$K,11,0),"Ｘ",J8+K8))</f>
        <v>7</v>
      </c>
      <c r="M8" s="9">
        <f>IF(C8="イベ","-",VLOOKUP(A8,スキル!$A:$K,10,0)*IF(C8="ハピ",10000,30000))</f>
        <v>70000</v>
      </c>
      <c r="N8" s="9">
        <f t="shared" si="0"/>
        <v>0</v>
      </c>
      <c r="O8" s="9">
        <f>IF(C8="イベ","-",IF(E8=VLOOKUP(A8,スキル!$A:$K,11,0),0,IF(C8="ハピ",L8*10000,L8*30000)))</f>
        <v>70000</v>
      </c>
      <c r="P8" s="6" t="s">
        <v>23</v>
      </c>
    </row>
    <row r="9" spans="1:16" ht="18" customHeight="1">
      <c r="A9" s="6">
        <v>7</v>
      </c>
      <c r="C9" s="6" t="s">
        <v>11</v>
      </c>
      <c r="D9" s="6" t="s">
        <v>24</v>
      </c>
      <c r="G9" s="6" t="str">
        <f>IF(E9="","",IF(E9=VLOOKUP(A9,スキル!$A:$K,11,0),"ス",VLOOKUP(A9,スキル!$A:$J,E9+4,FALSE)))</f>
        <v/>
      </c>
      <c r="H9" s="6" t="str">
        <f>IF(E9="","",IF(E9=VLOOKUP(A9,スキル!$A:$K,11,0),"キ",100/G9))</f>
        <v/>
      </c>
      <c r="I9" s="6" t="str">
        <f>IF(E9="","",IF(E9=VLOOKUP(A9,スキル!$A:$K,11,0),"ル",ROUND(F9/H9,1)))</f>
        <v/>
      </c>
      <c r="J9" s="8" t="str">
        <f>IF(E9="","",IF(E9=VLOOKUP(A9,スキル!$A:$K,11,0),"Ｍ",ROUND(G9-I9,0)))</f>
        <v/>
      </c>
      <c r="K9" s="6" t="str">
        <f ca="1">IF(E9="","",IF(E9=VLOOKUP(A9,スキル!$A:$K,11,0),"Ａ",IF(E9=VLOOKUP(A9,スキル!$A:$K,11,0)-1,0,SUM(OFFSET(スキル!$A$2,MATCH(A9,スキル!$A$3:$A$1048576,0),E9+4,1,5-E9)))))</f>
        <v/>
      </c>
      <c r="L9" s="8">
        <f>IF(E9="",VLOOKUP(A9,スキル!$A:$K,10,0),IF(E9=VLOOKUP(A9,スキル!$A:$K,11,0),"Ｘ",J9+K9))</f>
        <v>7</v>
      </c>
      <c r="M9" s="9">
        <f>IF(C9="イベ","-",VLOOKUP(A9,スキル!$A:$K,10,0)*IF(C9="ハピ",10000,30000))</f>
        <v>70000</v>
      </c>
      <c r="N9" s="9">
        <f t="shared" si="0"/>
        <v>0</v>
      </c>
      <c r="O9" s="9">
        <f>IF(C9="イベ","-",IF(E9=VLOOKUP(A9,スキル!$A:$K,11,0),0,IF(C9="ハピ",L9*10000,L9*30000)))</f>
        <v>70000</v>
      </c>
      <c r="P9" s="6" t="s">
        <v>25</v>
      </c>
    </row>
    <row r="10" spans="1:16" ht="18" customHeight="1">
      <c r="A10" s="6">
        <v>8</v>
      </c>
      <c r="C10" s="6" t="s">
        <v>11</v>
      </c>
      <c r="D10" s="6" t="s">
        <v>26</v>
      </c>
      <c r="G10" s="6" t="str">
        <f>IF(E10="","",IF(E10=VLOOKUP(A10,スキル!$A:$K,11,0),"ス",VLOOKUP(A10,スキル!$A:$J,E10+4,FALSE)))</f>
        <v/>
      </c>
      <c r="H10" s="6" t="str">
        <f>IF(E10="","",IF(E10=VLOOKUP(A10,スキル!$A:$K,11,0),"キ",100/G10))</f>
        <v/>
      </c>
      <c r="I10" s="6" t="str">
        <f>IF(E10="","",IF(E10=VLOOKUP(A10,スキル!$A:$K,11,0),"ル",ROUND(F10/H10,1)))</f>
        <v/>
      </c>
      <c r="J10" s="8" t="str">
        <f>IF(E10="","",IF(E10=VLOOKUP(A10,スキル!$A:$K,11,0),"Ｍ",ROUND(G10-I10,0)))</f>
        <v/>
      </c>
      <c r="K10" s="6" t="str">
        <f ca="1">IF(E10="","",IF(E10=VLOOKUP(A10,スキル!$A:$K,11,0),"Ａ",IF(E10=VLOOKUP(A10,スキル!$A:$K,11,0)-1,0,SUM(OFFSET(スキル!$A$2,MATCH(A10,スキル!$A$3:$A$1048576,0),E10+4,1,5-E10)))))</f>
        <v/>
      </c>
      <c r="L10" s="8">
        <f>IF(E10="",VLOOKUP(A10,スキル!$A:$K,10,0),IF(E10=VLOOKUP(A10,スキル!$A:$K,11,0),"Ｘ",J10+K10))</f>
        <v>7</v>
      </c>
      <c r="M10" s="9">
        <f>IF(C10="イベ","-",VLOOKUP(A10,スキル!$A:$K,10,0)*IF(C10="ハピ",10000,30000))</f>
        <v>70000</v>
      </c>
      <c r="N10" s="9">
        <f t="shared" si="0"/>
        <v>0</v>
      </c>
      <c r="O10" s="9">
        <f>IF(C10="イベ","-",IF(E10=VLOOKUP(A10,スキル!$A:$K,11,0),0,IF(C10="ハピ",L10*10000,L10*30000)))</f>
        <v>70000</v>
      </c>
      <c r="P10" s="6" t="s">
        <v>27</v>
      </c>
    </row>
    <row r="11" spans="1:16" ht="18" customHeight="1">
      <c r="A11" s="6">
        <v>9</v>
      </c>
      <c r="C11" s="6" t="s">
        <v>11</v>
      </c>
      <c r="D11" s="6" t="s">
        <v>28</v>
      </c>
      <c r="G11" s="6" t="str">
        <f>IF(E11="","",IF(E11=VLOOKUP(A11,スキル!$A:$K,11,0),"ス",VLOOKUP(A11,スキル!$A:$J,E11+4,FALSE)))</f>
        <v/>
      </c>
      <c r="H11" s="6" t="str">
        <f>IF(E11="","",IF(E11=VLOOKUP(A11,スキル!$A:$K,11,0),"キ",100/G11))</f>
        <v/>
      </c>
      <c r="I11" s="6" t="str">
        <f>IF(E11="","",IF(E11=VLOOKUP(A11,スキル!$A:$K,11,0),"ル",ROUND(F11/H11,1)))</f>
        <v/>
      </c>
      <c r="J11" s="8" t="str">
        <f>IF(E11="","",IF(E11=VLOOKUP(A11,スキル!$A:$K,11,0),"Ｍ",ROUND(G11-I11,0)))</f>
        <v/>
      </c>
      <c r="K11" s="6" t="str">
        <f ca="1">IF(E11="","",IF(E11=VLOOKUP(A11,スキル!$A:$K,11,0),"Ａ",IF(E11=VLOOKUP(A11,スキル!$A:$K,11,0)-1,0,SUM(OFFSET(スキル!$A$2,MATCH(A11,スキル!$A$3:$A$1048576,0),E11+4,1,5-E11)))))</f>
        <v/>
      </c>
      <c r="L11" s="8">
        <f>IF(E11="",VLOOKUP(A11,スキル!$A:$K,10,0),IF(E11=VLOOKUP(A11,スキル!$A:$K,11,0),"Ｘ",J11+K11))</f>
        <v>7</v>
      </c>
      <c r="M11" s="9">
        <f>IF(C11="イベ","-",VLOOKUP(A11,スキル!$A:$K,10,0)*IF(C11="ハピ",10000,30000))</f>
        <v>70000</v>
      </c>
      <c r="N11" s="9">
        <f t="shared" si="0"/>
        <v>0</v>
      </c>
      <c r="O11" s="9">
        <f>IF(C11="イベ","-",IF(E11=VLOOKUP(A11,スキル!$A:$K,11,0),0,IF(C11="ハピ",L11*10000,L11*30000)))</f>
        <v>70000</v>
      </c>
      <c r="P11" s="6" t="s">
        <v>29</v>
      </c>
    </row>
    <row r="12" spans="1:16" ht="18" customHeight="1">
      <c r="A12" s="6">
        <v>10</v>
      </c>
      <c r="C12" s="6" t="s">
        <v>11</v>
      </c>
      <c r="D12" s="6" t="s">
        <v>30</v>
      </c>
      <c r="G12" s="6" t="str">
        <f>IF(E12="","",IF(E12=VLOOKUP(A12,スキル!$A:$K,11,0),"ス",VLOOKUP(A12,スキル!$A:$J,E12+4,FALSE)))</f>
        <v/>
      </c>
      <c r="H12" s="6" t="str">
        <f>IF(E12="","",IF(E12=VLOOKUP(A12,スキル!$A:$K,11,0),"キ",100/G12))</f>
        <v/>
      </c>
      <c r="I12" s="6" t="str">
        <f>IF(E12="","",IF(E12=VLOOKUP(A12,スキル!$A:$K,11,0),"ル",ROUND(F12/H12,1)))</f>
        <v/>
      </c>
      <c r="J12" s="8" t="str">
        <f>IF(E12="","",IF(E12=VLOOKUP(A12,スキル!$A:$K,11,0),"Ｍ",ROUND(G12-I12,0)))</f>
        <v/>
      </c>
      <c r="K12" s="6" t="str">
        <f ca="1">IF(E12="","",IF(E12=VLOOKUP(A12,スキル!$A:$K,11,0),"Ａ",IF(E12=VLOOKUP(A12,スキル!$A:$K,11,0)-1,0,SUM(OFFSET(スキル!$A$2,MATCH(A12,スキル!$A$3:$A$1048576,0),E12+4,1,5-E12)))))</f>
        <v/>
      </c>
      <c r="L12" s="8">
        <f>IF(E12="",VLOOKUP(A12,スキル!$A:$K,10,0),IF(E12=VLOOKUP(A12,スキル!$A:$K,11,0),"Ｘ",J12+K12))</f>
        <v>7</v>
      </c>
      <c r="M12" s="9">
        <f>IF(C12="イベ","-",VLOOKUP(A12,スキル!$A:$K,10,0)*IF(C12="ハピ",10000,30000))</f>
        <v>70000</v>
      </c>
      <c r="N12" s="9">
        <f t="shared" si="0"/>
        <v>0</v>
      </c>
      <c r="O12" s="9">
        <f>IF(C12="イベ","-",IF(E12=VLOOKUP(A12,スキル!$A:$K,11,0),0,IF(C12="ハピ",L12*10000,L12*30000)))</f>
        <v>70000</v>
      </c>
      <c r="P12" s="6" t="s">
        <v>31</v>
      </c>
    </row>
    <row r="13" spans="1:16" ht="18" customHeight="1">
      <c r="A13" s="6">
        <v>11</v>
      </c>
      <c r="C13" s="6" t="s">
        <v>11</v>
      </c>
      <c r="D13" s="6" t="s">
        <v>32</v>
      </c>
      <c r="G13" s="6" t="str">
        <f>IF(E13="","",IF(E13=VLOOKUP(A13,スキル!$A:$K,11,0),"ス",VLOOKUP(A13,スキル!$A:$J,E13+4,FALSE)))</f>
        <v/>
      </c>
      <c r="H13" s="6" t="str">
        <f>IF(E13="","",IF(E13=VLOOKUP(A13,スキル!$A:$K,11,0),"キ",100/G13))</f>
        <v/>
      </c>
      <c r="I13" s="6" t="str">
        <f>IF(E13="","",IF(E13=VLOOKUP(A13,スキル!$A:$K,11,0),"ル",ROUND(F13/H13,1)))</f>
        <v/>
      </c>
      <c r="J13" s="8" t="str">
        <f>IF(E13="","",IF(E13=VLOOKUP(A13,スキル!$A:$K,11,0),"Ｍ",ROUND(G13-I13,0)))</f>
        <v/>
      </c>
      <c r="K13" s="6" t="str">
        <f ca="1">IF(E13="","",IF(E13=VLOOKUP(A13,スキル!$A:$K,11,0),"Ａ",IF(E13=VLOOKUP(A13,スキル!$A:$K,11,0)-1,0,SUM(OFFSET(スキル!$A$2,MATCH(A13,スキル!$A$3:$A$1048576,0),E13+4,1,5-E13)))))</f>
        <v/>
      </c>
      <c r="L13" s="8">
        <f>IF(E13="",VLOOKUP(A13,スキル!$A:$K,10,0),IF(E13=VLOOKUP(A13,スキル!$A:$K,11,0),"Ｘ",J13+K13))</f>
        <v>7</v>
      </c>
      <c r="M13" s="9">
        <f>IF(C13="イベ","-",VLOOKUP(A13,スキル!$A:$K,10,0)*IF(C13="ハピ",10000,30000))</f>
        <v>70000</v>
      </c>
      <c r="N13" s="9">
        <f t="shared" si="0"/>
        <v>0</v>
      </c>
      <c r="O13" s="9">
        <f>IF(C13="イベ","-",IF(E13=VLOOKUP(A13,スキル!$A:$K,11,0),0,IF(C13="ハピ",L13*10000,L13*30000)))</f>
        <v>70000</v>
      </c>
      <c r="P13" s="6" t="s">
        <v>21</v>
      </c>
    </row>
    <row r="14" spans="1:16" ht="18" customHeight="1">
      <c r="A14" s="6">
        <v>12</v>
      </c>
      <c r="C14" s="6" t="s">
        <v>11</v>
      </c>
      <c r="D14" s="6" t="s">
        <v>33</v>
      </c>
      <c r="G14" s="6" t="str">
        <f>IF(E14="","",IF(E14=VLOOKUP(A14,スキル!$A:$K,11,0),"ス",VLOOKUP(A14,スキル!$A:$J,E14+4,FALSE)))</f>
        <v/>
      </c>
      <c r="H14" s="6" t="str">
        <f>IF(E14="","",IF(E14=VLOOKUP(A14,スキル!$A:$K,11,0),"キ",100/G14))</f>
        <v/>
      </c>
      <c r="I14" s="6" t="str">
        <f>IF(E14="","",IF(E14=VLOOKUP(A14,スキル!$A:$K,11,0),"ル",ROUND(F14/H14,1)))</f>
        <v/>
      </c>
      <c r="J14" s="8" t="str">
        <f>IF(E14="","",IF(E14=VLOOKUP(A14,スキル!$A:$K,11,0),"Ｍ",ROUND(G14-I14,0)))</f>
        <v/>
      </c>
      <c r="K14" s="6" t="str">
        <f ca="1">IF(E14="","",IF(E14=VLOOKUP(A14,スキル!$A:$K,11,0),"Ａ",IF(E14=VLOOKUP(A14,スキル!$A:$K,11,0)-1,0,SUM(OFFSET(スキル!$A$2,MATCH(A14,スキル!$A$3:$A$1048576,0),E14+4,1,5-E14)))))</f>
        <v/>
      </c>
      <c r="L14" s="8">
        <f>IF(E14="",VLOOKUP(A14,スキル!$A:$K,10,0),IF(E14=VLOOKUP(A14,スキル!$A:$K,11,0),"Ｘ",J14+K14))</f>
        <v>7</v>
      </c>
      <c r="M14" s="9">
        <f>IF(C14="イベ","-",VLOOKUP(A14,スキル!$A:$K,10,0)*IF(C14="ハピ",10000,30000))</f>
        <v>70000</v>
      </c>
      <c r="N14" s="9">
        <f t="shared" si="0"/>
        <v>0</v>
      </c>
      <c r="O14" s="9">
        <f>IF(C14="イベ","-",IF(E14=VLOOKUP(A14,スキル!$A:$K,11,0),0,IF(C14="ハピ",L14*10000,L14*30000)))</f>
        <v>70000</v>
      </c>
      <c r="P14" s="6" t="s">
        <v>34</v>
      </c>
    </row>
    <row r="15" spans="1:16" ht="18" customHeight="1">
      <c r="A15" s="6">
        <v>13</v>
      </c>
      <c r="C15" s="6" t="s">
        <v>11</v>
      </c>
      <c r="D15" s="6" t="s">
        <v>35</v>
      </c>
      <c r="G15" s="6" t="str">
        <f>IF(E15="","",IF(E15=VLOOKUP(A15,スキル!$A:$K,11,0),"ス",VLOOKUP(A15,スキル!$A:$J,E15+4,FALSE)))</f>
        <v/>
      </c>
      <c r="H15" s="6" t="str">
        <f>IF(E15="","",IF(E15=VLOOKUP(A15,スキル!$A:$K,11,0),"キ",100/G15))</f>
        <v/>
      </c>
      <c r="I15" s="6" t="str">
        <f>IF(E15="","",IF(E15=VLOOKUP(A15,スキル!$A:$K,11,0),"ル",ROUND(F15/H15,1)))</f>
        <v/>
      </c>
      <c r="J15" s="8" t="str">
        <f>IF(E15="","",IF(E15=VLOOKUP(A15,スキル!$A:$K,11,0),"Ｍ",ROUND(G15-I15,0)))</f>
        <v/>
      </c>
      <c r="K15" s="6" t="str">
        <f ca="1">IF(E15="","",IF(E15=VLOOKUP(A15,スキル!$A:$K,11,0),"Ａ",IF(E15=VLOOKUP(A15,スキル!$A:$K,11,0)-1,0,SUM(OFFSET(スキル!$A$2,MATCH(A15,スキル!$A$3:$A$1048576,0),E15+4,1,5-E15)))))</f>
        <v/>
      </c>
      <c r="L15" s="8">
        <f>IF(E15="",VLOOKUP(A15,スキル!$A:$K,10,0),IF(E15=VLOOKUP(A15,スキル!$A:$K,11,0),"Ｘ",J15+K15))</f>
        <v>7</v>
      </c>
      <c r="M15" s="9">
        <f>IF(C15="イベ","-",VLOOKUP(A15,スキル!$A:$K,10,0)*IF(C15="ハピ",10000,30000))</f>
        <v>70000</v>
      </c>
      <c r="N15" s="9">
        <f t="shared" si="0"/>
        <v>0</v>
      </c>
      <c r="O15" s="9">
        <f>IF(C15="イベ","-",IF(E15=VLOOKUP(A15,スキル!$A:$K,11,0),0,IF(C15="ハピ",L15*10000,L15*30000)))</f>
        <v>70000</v>
      </c>
      <c r="P15" s="6" t="s">
        <v>36</v>
      </c>
    </row>
    <row r="16" spans="1:16" ht="18" customHeight="1">
      <c r="A16" s="6">
        <v>14</v>
      </c>
      <c r="C16" s="6" t="s">
        <v>11</v>
      </c>
      <c r="D16" s="6" t="s">
        <v>37</v>
      </c>
      <c r="G16" s="6" t="str">
        <f>IF(E16="","",IF(E16=VLOOKUP(A16,スキル!$A:$K,11,0),"ス",VLOOKUP(A16,スキル!$A:$J,E16+4,FALSE)))</f>
        <v/>
      </c>
      <c r="H16" s="6" t="str">
        <f>IF(E16="","",IF(E16=VLOOKUP(A16,スキル!$A:$K,11,0),"キ",100/G16))</f>
        <v/>
      </c>
      <c r="I16" s="6" t="str">
        <f>IF(E16="","",IF(E16=VLOOKUP(A16,スキル!$A:$K,11,0),"ル",ROUND(F16/H16,1)))</f>
        <v/>
      </c>
      <c r="J16" s="8" t="str">
        <f>IF(E16="","",IF(E16=VLOOKUP(A16,スキル!$A:$K,11,0),"Ｍ",ROUND(G16-I16,0)))</f>
        <v/>
      </c>
      <c r="K16" s="6" t="str">
        <f ca="1">IF(E16="","",IF(E16=VLOOKUP(A16,スキル!$A:$K,11,0),"Ａ",IF(E16=VLOOKUP(A16,スキル!$A:$K,11,0)-1,0,SUM(OFFSET(スキル!$A$2,MATCH(A16,スキル!$A$3:$A$1048576,0),E16+4,1,5-E16)))))</f>
        <v/>
      </c>
      <c r="L16" s="8">
        <f>IF(E16="",VLOOKUP(A16,スキル!$A:$K,10,0),IF(E16=VLOOKUP(A16,スキル!$A:$K,11,0),"Ｘ",J16+K16))</f>
        <v>7</v>
      </c>
      <c r="M16" s="9">
        <f>IF(C16="イベ","-",VLOOKUP(A16,スキル!$A:$K,10,0)*IF(C16="ハピ",10000,30000))</f>
        <v>70000</v>
      </c>
      <c r="N16" s="9">
        <f t="shared" si="0"/>
        <v>0</v>
      </c>
      <c r="O16" s="9">
        <f>IF(C16="イベ","-",IF(E16=VLOOKUP(A16,スキル!$A:$K,11,0),0,IF(C16="ハピ",L16*10000,L16*30000)))</f>
        <v>70000</v>
      </c>
      <c r="P16" s="6" t="s">
        <v>38</v>
      </c>
    </row>
    <row r="17" spans="1:25" ht="18" customHeight="1">
      <c r="A17" s="10">
        <v>15</v>
      </c>
      <c r="B17" s="10">
        <v>1</v>
      </c>
      <c r="C17" s="10" t="s">
        <v>39</v>
      </c>
      <c r="D17" s="10" t="s">
        <v>40</v>
      </c>
      <c r="E17" s="10"/>
      <c r="F17" s="10"/>
      <c r="G17" s="6" t="str">
        <f>IF(E17="","",IF(E17=VLOOKUP(A17,スキル!$A:$K,11,0),"ス",VLOOKUP(A17,スキル!$A:$J,E17+4,FALSE)))</f>
        <v/>
      </c>
      <c r="H17" s="6" t="str">
        <f>IF(E17="","",IF(E17=VLOOKUP(A17,スキル!$A:$K,11,0),"キ",100/G17))</f>
        <v/>
      </c>
      <c r="I17" s="6" t="str">
        <f>IF(E17="","",IF(E17=VLOOKUP(A17,スキル!$A:$K,11,0),"ル",ROUND(F17/H17,1)))</f>
        <v/>
      </c>
      <c r="J17" s="8" t="str">
        <f>IF(E17="","",IF(E17=VLOOKUP(A17,スキル!$A:$K,11,0),"Ｍ",ROUND(G17-I17,0)))</f>
        <v/>
      </c>
      <c r="K17" s="6" t="str">
        <f ca="1">IF(E17="","",IF(E17=VLOOKUP(A17,スキル!$A:$K,11,0),"Ａ",IF(E17=VLOOKUP(A17,スキル!$A:$K,11,0)-1,0,SUM(OFFSET(スキル!$A$2,MATCH(A17,スキル!$A$3:$A$1048576,0),E17+4,1,5-E17)))))</f>
        <v/>
      </c>
      <c r="L17" s="8">
        <f>IF(E17="",VLOOKUP(A17,スキル!$A:$K,10,0),IF(E17=VLOOKUP(A17,スキル!$A:$K,11,0),"Ｘ",J17+K17))</f>
        <v>34</v>
      </c>
      <c r="M17" s="9">
        <f>IF(C17="イベ","-",VLOOKUP(A17,スキル!$A:$K,10,0)*IF(C17="ハピ",10000,30000))</f>
        <v>1020000</v>
      </c>
      <c r="N17" s="9">
        <f t="shared" si="0"/>
        <v>0</v>
      </c>
      <c r="O17" s="9">
        <f>IF(C17="イベ","-",IF(E17=VLOOKUP(A17,スキル!$A:$K,11,0),0,IF(C17="ハピ",L17*10000,L17*30000)))</f>
        <v>1020000</v>
      </c>
      <c r="P17" s="10" t="s">
        <v>38</v>
      </c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8" customHeight="1">
      <c r="A18" s="6">
        <v>16</v>
      </c>
      <c r="B18" s="6">
        <v>2</v>
      </c>
      <c r="C18" s="6" t="s">
        <v>39</v>
      </c>
      <c r="D18" s="6" t="s">
        <v>41</v>
      </c>
      <c r="G18" s="6" t="str">
        <f>IF(E18="","",IF(E18=VLOOKUP(A18,スキル!$A:$K,11,0),"ス",VLOOKUP(A18,スキル!$A:$J,E18+4,FALSE)))</f>
        <v/>
      </c>
      <c r="H18" s="6" t="str">
        <f>IF(E18="","",IF(E18=VLOOKUP(A18,スキル!$A:$K,11,0),"キ",100/G18))</f>
        <v/>
      </c>
      <c r="I18" s="6" t="str">
        <f>IF(E18="","",IF(E18=VLOOKUP(A18,スキル!$A:$K,11,0),"ル",ROUND(F18/H18,1)))</f>
        <v/>
      </c>
      <c r="J18" s="8" t="str">
        <f>IF(E18="","",IF(E18=VLOOKUP(A18,スキル!$A:$K,11,0),"Ｍ",ROUND(G18-I18,0)))</f>
        <v/>
      </c>
      <c r="K18" s="6" t="str">
        <f ca="1">IF(E18="","",IF(E18=VLOOKUP(A18,スキル!$A:$K,11,0),"Ａ",IF(E18=VLOOKUP(A18,スキル!$A:$K,11,0)-1,0,SUM(OFFSET(スキル!$A$2,MATCH(A18,スキル!$A$3:$A$1048576,0),E18+4,1,5-E18)))))</f>
        <v/>
      </c>
      <c r="L18" s="8">
        <f>IF(E18="",VLOOKUP(A18,スキル!$A:$K,10,0),IF(E18=VLOOKUP(A18,スキル!$A:$K,11,0),"Ｘ",J18+K18))</f>
        <v>28</v>
      </c>
      <c r="M18" s="9">
        <f>IF(C18="イベ","-",VLOOKUP(A18,スキル!$A:$K,10,0)*IF(C18="ハピ",10000,30000))</f>
        <v>840000</v>
      </c>
      <c r="N18" s="9">
        <f t="shared" si="0"/>
        <v>0</v>
      </c>
      <c r="O18" s="9">
        <f>IF(C18="イベ","-",IF(E18=VLOOKUP(A18,スキル!$A:$K,11,0),0,IF(C18="ハピ",L18*10000,L18*30000)))</f>
        <v>840000</v>
      </c>
      <c r="P18" s="6" t="s">
        <v>42</v>
      </c>
    </row>
    <row r="19" spans="1:25" ht="18" customHeight="1">
      <c r="A19" s="6">
        <v>17</v>
      </c>
      <c r="B19" s="6">
        <v>3</v>
      </c>
      <c r="C19" s="6" t="s">
        <v>39</v>
      </c>
      <c r="D19" s="6" t="s">
        <v>43</v>
      </c>
      <c r="G19" s="6" t="str">
        <f>IF(E19="","",IF(E19=VLOOKUP(A19,スキル!$A:$K,11,0),"ス",VLOOKUP(A19,スキル!$A:$J,E19+4,FALSE)))</f>
        <v/>
      </c>
      <c r="H19" s="6" t="str">
        <f>IF(E19="","",IF(E19=VLOOKUP(A19,スキル!$A:$K,11,0),"キ",100/G19))</f>
        <v/>
      </c>
      <c r="I19" s="6" t="str">
        <f>IF(E19="","",IF(E19=VLOOKUP(A19,スキル!$A:$K,11,0),"ル",ROUND(F19/H19,1)))</f>
        <v/>
      </c>
      <c r="J19" s="8" t="str">
        <f>IF(E19="","",IF(E19=VLOOKUP(A19,スキル!$A:$K,11,0),"Ｍ",ROUND(G19-I19,0)))</f>
        <v/>
      </c>
      <c r="K19" s="6" t="str">
        <f ca="1">IF(E19="","",IF(E19=VLOOKUP(A19,スキル!$A:$K,11,0),"Ａ",IF(E19=VLOOKUP(A19,スキル!$A:$K,11,0)-1,0,SUM(OFFSET(スキル!$A$2,MATCH(A19,スキル!$A$3:$A$1048576,0),E19+4,1,5-E19)))))</f>
        <v/>
      </c>
      <c r="L19" s="8">
        <f>IF(E19="",VLOOKUP(A19,スキル!$A:$K,10,0),IF(E19=VLOOKUP(A19,スキル!$A:$K,11,0),"Ｘ",J19+K19))</f>
        <v>30</v>
      </c>
      <c r="M19" s="9">
        <f>IF(C19="イベ","-",VLOOKUP(A19,スキル!$A:$K,10,0)*IF(C19="ハピ",10000,30000))</f>
        <v>900000</v>
      </c>
      <c r="N19" s="9">
        <f t="shared" si="0"/>
        <v>0</v>
      </c>
      <c r="O19" s="9">
        <f>IF(C19="イベ","-",IF(E19=VLOOKUP(A19,スキル!$A:$K,11,0),0,IF(C19="ハピ",L19*10000,L19*30000)))</f>
        <v>900000</v>
      </c>
      <c r="P19" s="6" t="s">
        <v>44</v>
      </c>
    </row>
    <row r="20" spans="1:25" ht="18" customHeight="1">
      <c r="A20" s="6">
        <v>18</v>
      </c>
      <c r="B20" s="6">
        <v>4</v>
      </c>
      <c r="C20" s="6" t="s">
        <v>39</v>
      </c>
      <c r="D20" s="6" t="s">
        <v>45</v>
      </c>
      <c r="G20" s="6" t="str">
        <f>IF(E20="","",IF(E20=VLOOKUP(A20,スキル!$A:$K,11,0),"ス",VLOOKUP(A20,スキル!$A:$J,E20+4,FALSE)))</f>
        <v/>
      </c>
      <c r="H20" s="6" t="str">
        <f>IF(E20="","",IF(E20=VLOOKUP(A20,スキル!$A:$K,11,0),"キ",100/G20))</f>
        <v/>
      </c>
      <c r="I20" s="6" t="str">
        <f>IF(E20="","",IF(E20=VLOOKUP(A20,スキル!$A:$K,11,0),"ル",ROUND(F20/H20,1)))</f>
        <v/>
      </c>
      <c r="J20" s="8" t="str">
        <f>IF(E20="","",IF(E20=VLOOKUP(A20,スキル!$A:$K,11,0),"Ｍ",ROUND(G20-I20,0)))</f>
        <v/>
      </c>
      <c r="K20" s="6" t="str">
        <f ca="1">IF(E20="","",IF(E20=VLOOKUP(A20,スキル!$A:$K,11,0),"Ａ",IF(E20=VLOOKUP(A20,スキル!$A:$K,11,0)-1,0,SUM(OFFSET(スキル!$A$2,MATCH(A20,スキル!$A$3:$A$1048576,0),E20+4,1,5-E20)))))</f>
        <v/>
      </c>
      <c r="L20" s="8">
        <f>IF(E20="",VLOOKUP(A20,スキル!$A:$K,10,0),IF(E20=VLOOKUP(A20,スキル!$A:$K,11,0),"Ｘ",J20+K20))</f>
        <v>28</v>
      </c>
      <c r="M20" s="9">
        <f>IF(C20="イベ","-",VLOOKUP(A20,スキル!$A:$K,10,0)*IF(C20="ハピ",10000,30000))</f>
        <v>840000</v>
      </c>
      <c r="N20" s="9">
        <f t="shared" si="0"/>
        <v>0</v>
      </c>
      <c r="O20" s="9">
        <f>IF(C20="イベ","-",IF(E20=VLOOKUP(A20,スキル!$A:$K,11,0),0,IF(C20="ハピ",L20*10000,L20*30000)))</f>
        <v>840000</v>
      </c>
      <c r="P20" s="6" t="s">
        <v>46</v>
      </c>
    </row>
    <row r="21" spans="1:25" ht="18" customHeight="1">
      <c r="A21" s="6">
        <v>19</v>
      </c>
      <c r="C21" s="6" t="s">
        <v>47</v>
      </c>
      <c r="D21" s="6" t="s">
        <v>48</v>
      </c>
      <c r="G21" s="6" t="str">
        <f>IF(E21="","",IF(E21=VLOOKUP(A21,スキル!$A:$K,11,0),"ス",VLOOKUP(A21,スキル!$A:$J,E21+4,FALSE)))</f>
        <v/>
      </c>
      <c r="H21" s="6" t="str">
        <f>IF(E21="","",IF(E21=VLOOKUP(A21,スキル!$A:$K,11,0),"キ",100/G21))</f>
        <v/>
      </c>
      <c r="I21" s="6" t="str">
        <f>IF(E21="","",IF(E21=VLOOKUP(A21,スキル!$A:$K,11,0),"ル",ROUND(F21/H21,1)))</f>
        <v/>
      </c>
      <c r="J21" s="8" t="str">
        <f>IF(E21="","",IF(E21=VLOOKUP(A21,スキル!$A:$K,11,0),"Ｍ",ROUND(G21-I21,0)))</f>
        <v/>
      </c>
      <c r="K21" s="6" t="str">
        <f ca="1">IF(E21="","",IF(E21=VLOOKUP(A21,スキル!$A:$K,11,0),"Ａ",IF(E21=VLOOKUP(A21,スキル!$A:$K,11,0)-1,0,SUM(OFFSET(スキル!$A$2,MATCH(A21,スキル!$A$3:$A$1048576,0),E21+4,1,5-E21)))))</f>
        <v/>
      </c>
      <c r="L21" s="8">
        <f>IF(E21="",VLOOKUP(A21,スキル!$A:$K,10,0),IF(E21=VLOOKUP(A21,スキル!$A:$K,11,0),"Ｘ",J21+K21))</f>
        <v>32</v>
      </c>
      <c r="M21" s="9">
        <f>IF(C21="イベ","-",VLOOKUP(A21,スキル!$A:$K,10,0)*IF(C21="ハピ",10000,30000))</f>
        <v>960000</v>
      </c>
      <c r="N21" s="9">
        <f t="shared" si="0"/>
        <v>0</v>
      </c>
      <c r="O21" s="9">
        <f>IF(C21="イベ","-",IF(E21=VLOOKUP(A21,スキル!$A:$K,11,0),0,IF(C21="ハピ",L21*10000,L21*30000)))</f>
        <v>960000</v>
      </c>
      <c r="P21" s="6" t="s">
        <v>49</v>
      </c>
    </row>
    <row r="22" spans="1:25" ht="18" customHeight="1">
      <c r="A22" s="6">
        <v>20</v>
      </c>
      <c r="C22" s="6" t="s">
        <v>50</v>
      </c>
      <c r="D22" s="6" t="s">
        <v>51</v>
      </c>
      <c r="G22" s="6" t="str">
        <f>IF(E22="","",IF(E22=VLOOKUP(A22,スキル!$A:$K,11,0),"ス",VLOOKUP(A22,スキル!$A:$J,E22+4,FALSE)))</f>
        <v/>
      </c>
      <c r="H22" s="6" t="str">
        <f>IF(E22="","",IF(E22=VLOOKUP(A22,スキル!$A:$K,11,0),"キ",100/G22))</f>
        <v/>
      </c>
      <c r="I22" s="6" t="str">
        <f>IF(E22="","",IF(E22=VLOOKUP(A22,スキル!$A:$K,11,0),"ル",ROUND(F22/H22,1)))</f>
        <v/>
      </c>
      <c r="J22" s="8" t="str">
        <f>IF(E22="","",IF(E22=VLOOKUP(A22,スキル!$A:$K,11,0),"Ｍ",ROUND(G22-I22,0)))</f>
        <v/>
      </c>
      <c r="K22" s="6" t="str">
        <f ca="1">IF(E22="","",IF(E22=VLOOKUP(A22,スキル!$A:$K,11,0),"Ａ",IF(E22=VLOOKUP(A22,スキル!$A:$K,11,0)-1,0,SUM(OFFSET(スキル!$A$2,MATCH(A22,スキル!$A$3:$A$1048576,0),E22+4,1,5-E22)))))</f>
        <v/>
      </c>
      <c r="L22" s="8">
        <f>IF(E22="",VLOOKUP(A22,スキル!$A:$K,10,0),IF(E22=VLOOKUP(A22,スキル!$A:$K,11,0),"Ｘ",J22+K22))</f>
        <v>3</v>
      </c>
      <c r="M22" s="9" t="str">
        <f>IF(C22="イベ","-",VLOOKUP(A22,スキル!$A:$K,10,0)*IF(C22="ハピ",10000,30000))</f>
        <v>-</v>
      </c>
      <c r="N22" s="9" t="str">
        <f t="shared" si="0"/>
        <v>-</v>
      </c>
      <c r="O22" s="9" t="str">
        <f>IF(C22="イベ","-",IF(E22=VLOOKUP(A22,スキル!$A:$K,11,0),0,IF(C22="ハピ",L22*10000,L22*30000)))</f>
        <v>-</v>
      </c>
      <c r="P22" s="6" t="s">
        <v>52</v>
      </c>
    </row>
    <row r="23" spans="1:25" ht="18" customHeight="1">
      <c r="A23" s="6">
        <v>21</v>
      </c>
      <c r="C23" s="6" t="s">
        <v>47</v>
      </c>
      <c r="D23" s="6" t="s">
        <v>53</v>
      </c>
      <c r="G23" s="6" t="str">
        <f>IF(E23="","",IF(E23=VLOOKUP(A23,スキル!$A:$K,11,0),"ス",VLOOKUP(A23,スキル!$A:$J,E23+4,FALSE)))</f>
        <v/>
      </c>
      <c r="H23" s="6" t="str">
        <f>IF(E23="","",IF(E23=VLOOKUP(A23,スキル!$A:$K,11,0),"キ",100/G23))</f>
        <v/>
      </c>
      <c r="I23" s="6" t="str">
        <f>IF(E23="","",IF(E23=VLOOKUP(A23,スキル!$A:$K,11,0),"ル",ROUND(F23/H23,1)))</f>
        <v/>
      </c>
      <c r="J23" s="8" t="str">
        <f>IF(E23="","",IF(E23=VLOOKUP(A23,スキル!$A:$K,11,0),"Ｍ",ROUND(G23-I23,0)))</f>
        <v/>
      </c>
      <c r="K23" s="6" t="str">
        <f ca="1">IF(E23="","",IF(E23=VLOOKUP(A23,スキル!$A:$K,11,0),"Ａ",IF(E23=VLOOKUP(A23,スキル!$A:$K,11,0)-1,0,SUM(OFFSET(スキル!$A$2,MATCH(A23,スキル!$A$3:$A$1048576,0),E23+4,1,5-E23)))))</f>
        <v/>
      </c>
      <c r="L23" s="8">
        <f>IF(E23="",VLOOKUP(A23,スキル!$A:$K,10,0),IF(E23=VLOOKUP(A23,スキル!$A:$K,11,0),"Ｘ",J23+K23))</f>
        <v>32</v>
      </c>
      <c r="M23" s="9">
        <f>IF(C23="イベ","-",VLOOKUP(A23,スキル!$A:$K,10,0)*IF(C23="ハピ",10000,30000))</f>
        <v>960000</v>
      </c>
      <c r="N23" s="9">
        <f t="shared" si="0"/>
        <v>0</v>
      </c>
      <c r="O23" s="9">
        <f>IF(C23="イベ","-",IF(E23=VLOOKUP(A23,スキル!$A:$K,11,0),0,IF(C23="ハピ",L23*10000,L23*30000)))</f>
        <v>960000</v>
      </c>
      <c r="P23" s="6" t="s">
        <v>54</v>
      </c>
    </row>
    <row r="24" spans="1:25" ht="18" customHeight="1">
      <c r="A24" s="6">
        <v>22</v>
      </c>
      <c r="C24" s="6" t="s">
        <v>50</v>
      </c>
      <c r="D24" s="6" t="s">
        <v>55</v>
      </c>
      <c r="G24" s="6" t="str">
        <f>IF(E24="","",IF(E24=VLOOKUP(A24,スキル!$A:$K,11,0),"ス",VLOOKUP(A24,スキル!$A:$J,E24+4,FALSE)))</f>
        <v/>
      </c>
      <c r="H24" s="6" t="str">
        <f>IF(E24="","",IF(E24=VLOOKUP(A24,スキル!$A:$K,11,0),"キ",100/G24))</f>
        <v/>
      </c>
      <c r="I24" s="6" t="str">
        <f>IF(E24="","",IF(E24=VLOOKUP(A24,スキル!$A:$K,11,0),"ル",ROUND(F24/H24,1)))</f>
        <v/>
      </c>
      <c r="J24" s="8" t="str">
        <f>IF(E24="","",IF(E24=VLOOKUP(A24,スキル!$A:$K,11,0),"Ｍ",ROUND(G24-I24,0)))</f>
        <v/>
      </c>
      <c r="K24" s="6" t="str">
        <f ca="1">IF(E24="","",IF(E24=VLOOKUP(A24,スキル!$A:$K,11,0),"Ａ",IF(E24=VLOOKUP(A24,スキル!$A:$K,11,0)-1,0,SUM(OFFSET(スキル!$A$2,MATCH(A24,スキル!$A$3:$A$1048576,0),E24+4,1,5-E24)))))</f>
        <v/>
      </c>
      <c r="L24" s="8">
        <f>IF(E24="",VLOOKUP(A24,スキル!$A:$K,10,0),IF(E24=VLOOKUP(A24,スキル!$A:$K,11,0),"Ｘ",J24+K24))</f>
        <v>1</v>
      </c>
      <c r="M24" s="9" t="str">
        <f>IF(C24="イベ","-",VLOOKUP(A24,スキル!$A:$K,10,0)*IF(C24="ハピ",10000,30000))</f>
        <v>-</v>
      </c>
      <c r="N24" s="9" t="str">
        <f t="shared" si="0"/>
        <v>-</v>
      </c>
      <c r="O24" s="9" t="str">
        <f>IF(C24="イベ","-",IF(E24=VLOOKUP(A24,スキル!$A:$K,11,0),0,IF(C24="ハピ",L24*10000,L24*30000)))</f>
        <v>-</v>
      </c>
      <c r="P24" s="6" t="s">
        <v>56</v>
      </c>
    </row>
    <row r="25" spans="1:25" ht="18" customHeight="1">
      <c r="A25" s="6">
        <v>23</v>
      </c>
      <c r="C25" s="6" t="s">
        <v>47</v>
      </c>
      <c r="D25" s="6" t="s">
        <v>57</v>
      </c>
      <c r="G25" s="6" t="str">
        <f>IF(E25="","",IF(E25=VLOOKUP(A25,スキル!$A:$K,11,0),"ス",VLOOKUP(A25,スキル!$A:$J,E25+4,FALSE)))</f>
        <v/>
      </c>
      <c r="H25" s="6" t="str">
        <f>IF(E25="","",IF(E25=VLOOKUP(A25,スキル!$A:$K,11,0),"キ",100/G25))</f>
        <v/>
      </c>
      <c r="I25" s="6" t="str">
        <f>IF(E25="","",IF(E25=VLOOKUP(A25,スキル!$A:$K,11,0),"ル",ROUND(F25/H25,1)))</f>
        <v/>
      </c>
      <c r="J25" s="8" t="str">
        <f>IF(E25="","",IF(E25=VLOOKUP(A25,スキル!$A:$K,11,0),"Ｍ",ROUND(G25-I25,0)))</f>
        <v/>
      </c>
      <c r="K25" s="6" t="str">
        <f ca="1">IF(E25="","",IF(E25=VLOOKUP(A25,スキル!$A:$K,11,0),"Ａ",IF(E25=VLOOKUP(A25,スキル!$A:$K,11,0)-1,0,SUM(OFFSET(スキル!$A$2,MATCH(A25,スキル!$A$3:$A$1048576,0),E25+4,1,5-E25)))))</f>
        <v/>
      </c>
      <c r="L25" s="8">
        <f>IF(E25="",VLOOKUP(A25,スキル!$A:$K,10,0),IF(E25=VLOOKUP(A25,スキル!$A:$K,11,0),"Ｘ",J25+K25))</f>
        <v>32</v>
      </c>
      <c r="M25" s="9">
        <f>IF(C25="イベ","-",VLOOKUP(A25,スキル!$A:$K,10,0)*IF(C25="ハピ",10000,30000))</f>
        <v>960000</v>
      </c>
      <c r="N25" s="9">
        <f t="shared" si="0"/>
        <v>0</v>
      </c>
      <c r="O25" s="9">
        <f>IF(C25="イベ","-",IF(E25=VLOOKUP(A25,スキル!$A:$K,11,0),0,IF(C25="ハピ",L25*10000,L25*30000)))</f>
        <v>960000</v>
      </c>
      <c r="P25" s="6" t="s">
        <v>58</v>
      </c>
    </row>
    <row r="26" spans="1:25" ht="18" customHeight="1">
      <c r="A26" s="6">
        <v>24</v>
      </c>
      <c r="C26" s="6" t="s">
        <v>47</v>
      </c>
      <c r="D26" s="6" t="s">
        <v>59</v>
      </c>
      <c r="G26" s="6" t="str">
        <f>IF(E26="","",IF(E26=VLOOKUP(A26,スキル!$A:$K,11,0),"ス",VLOOKUP(A26,スキル!$A:$J,E26+4,FALSE)))</f>
        <v/>
      </c>
      <c r="H26" s="6" t="str">
        <f>IF(E26="","",IF(E26=VLOOKUP(A26,スキル!$A:$K,11,0),"キ",100/G26))</f>
        <v/>
      </c>
      <c r="I26" s="6" t="str">
        <f>IF(E26="","",IF(E26=VLOOKUP(A26,スキル!$A:$K,11,0),"ル",ROUND(F26/H26,1)))</f>
        <v/>
      </c>
      <c r="J26" s="8" t="str">
        <f>IF(E26="","",IF(E26=VLOOKUP(A26,スキル!$A:$K,11,0),"Ｍ",ROUND(G26-I26,0)))</f>
        <v/>
      </c>
      <c r="K26" s="6" t="str">
        <f ca="1">IF(E26="","",IF(E26=VLOOKUP(A26,スキル!$A:$K,11,0),"Ａ",IF(E26=VLOOKUP(A26,スキル!$A:$K,11,0)-1,0,SUM(OFFSET(スキル!$A$2,MATCH(A26,スキル!$A$3:$A$1048576,0),E26+4,1,5-E26)))))</f>
        <v/>
      </c>
      <c r="L26" s="8">
        <f>IF(E26="",VLOOKUP(A26,スキル!$A:$K,10,0),IF(E26=VLOOKUP(A26,スキル!$A:$K,11,0),"Ｘ",J26+K26))</f>
        <v>28</v>
      </c>
      <c r="M26" s="9">
        <f>IF(C26="イベ","-",VLOOKUP(A26,スキル!$A:$K,10,0)*IF(C26="ハピ",10000,30000))</f>
        <v>840000</v>
      </c>
      <c r="N26" s="9">
        <f t="shared" si="0"/>
        <v>0</v>
      </c>
      <c r="O26" s="9">
        <f>IF(C26="イベ","-",IF(E26=VLOOKUP(A26,スキル!$A:$K,11,0),0,IF(C26="ハピ",L26*10000,L26*30000)))</f>
        <v>840000</v>
      </c>
      <c r="P26" s="6" t="s">
        <v>60</v>
      </c>
    </row>
    <row r="27" spans="1:25" ht="18" customHeight="1">
      <c r="A27" s="6">
        <v>25</v>
      </c>
      <c r="B27" s="6">
        <v>5</v>
      </c>
      <c r="C27" s="6" t="s">
        <v>39</v>
      </c>
      <c r="D27" s="6" t="s">
        <v>61</v>
      </c>
      <c r="G27" s="6" t="str">
        <f>IF(E27="","",IF(E27=VLOOKUP(A27,スキル!$A:$K,11,0),"ス",VLOOKUP(A27,スキル!$A:$J,E27+4,FALSE)))</f>
        <v/>
      </c>
      <c r="H27" s="6" t="str">
        <f>IF(E27="","",IF(E27=VLOOKUP(A27,スキル!$A:$K,11,0),"キ",100/G27))</f>
        <v/>
      </c>
      <c r="I27" s="6" t="str">
        <f>IF(E27="","",IF(E27=VLOOKUP(A27,スキル!$A:$K,11,0),"ル",ROUND(F27/H27,1)))</f>
        <v/>
      </c>
      <c r="J27" s="8" t="str">
        <f>IF(E27="","",IF(E27=VLOOKUP(A27,スキル!$A:$K,11,0),"Ｍ",ROUND(G27-I27,0)))</f>
        <v/>
      </c>
      <c r="K27" s="6" t="str">
        <f ca="1">IF(E27="","",IF(E27=VLOOKUP(A27,スキル!$A:$K,11,0),"Ａ",IF(E27=VLOOKUP(A27,スキル!$A:$K,11,0)-1,0,SUM(OFFSET(スキル!$A$2,MATCH(A27,スキル!$A$3:$A$1048576,0),E27+4,1,5-E27)))))</f>
        <v/>
      </c>
      <c r="L27" s="8">
        <f>IF(E27="",VLOOKUP(A27,スキル!$A:$K,10,0),IF(E27=VLOOKUP(A27,スキル!$A:$K,11,0),"Ｘ",J27+K27))</f>
        <v>34</v>
      </c>
      <c r="M27" s="9">
        <f>IF(C27="イベ","-",VLOOKUP(A27,スキル!$A:$K,10,0)*IF(C27="ハピ",10000,30000))</f>
        <v>1020000</v>
      </c>
      <c r="N27" s="9">
        <f t="shared" si="0"/>
        <v>0</v>
      </c>
      <c r="O27" s="9">
        <f>IF(C27="イベ","-",IF(E27=VLOOKUP(A27,スキル!$A:$K,11,0),0,IF(C27="ハピ",L27*10000,L27*30000)))</f>
        <v>1020000</v>
      </c>
      <c r="P27" s="6" t="s">
        <v>13</v>
      </c>
    </row>
    <row r="28" spans="1:25" ht="18" customHeight="1">
      <c r="A28" s="6">
        <v>26</v>
      </c>
      <c r="B28" s="6">
        <v>6</v>
      </c>
      <c r="C28" s="6" t="s">
        <v>39</v>
      </c>
      <c r="D28" s="6" t="s">
        <v>62</v>
      </c>
      <c r="G28" s="6" t="str">
        <f>IF(E28="","",IF(E28=VLOOKUP(A28,スキル!$A:$K,11,0),"ス",VLOOKUP(A28,スキル!$A:$J,E28+4,FALSE)))</f>
        <v/>
      </c>
      <c r="H28" s="6" t="str">
        <f>IF(E28="","",IF(E28=VLOOKUP(A28,スキル!$A:$K,11,0),"キ",100/G28))</f>
        <v/>
      </c>
      <c r="I28" s="6" t="str">
        <f>IF(E28="","",IF(E28=VLOOKUP(A28,スキル!$A:$K,11,0),"ル",ROUND(F28/H28,1)))</f>
        <v/>
      </c>
      <c r="J28" s="8" t="str">
        <f>IF(E28="","",IF(E28=VLOOKUP(A28,スキル!$A:$K,11,0),"Ｍ",ROUND(G28-I28,0)))</f>
        <v/>
      </c>
      <c r="K28" s="6" t="str">
        <f ca="1">IF(E28="","",IF(E28=VLOOKUP(A28,スキル!$A:$K,11,0),"Ａ",IF(E28=VLOOKUP(A28,スキル!$A:$K,11,0)-1,0,SUM(OFFSET(スキル!$A$2,MATCH(A28,スキル!$A$3:$A$1048576,0),E28+4,1,5-E28)))))</f>
        <v/>
      </c>
      <c r="L28" s="8">
        <f>IF(E28="",VLOOKUP(A28,スキル!$A:$K,10,0),IF(E28=VLOOKUP(A28,スキル!$A:$K,11,0),"Ｘ",J28+K28))</f>
        <v>32</v>
      </c>
      <c r="M28" s="9">
        <f>IF(C28="イベ","-",VLOOKUP(A28,スキル!$A:$K,10,0)*IF(C28="ハピ",10000,30000))</f>
        <v>960000</v>
      </c>
      <c r="N28" s="9">
        <f t="shared" si="0"/>
        <v>0</v>
      </c>
      <c r="O28" s="9">
        <f>IF(C28="イベ","-",IF(E28=VLOOKUP(A28,スキル!$A:$K,11,0),0,IF(C28="ハピ",L28*10000,L28*30000)))</f>
        <v>960000</v>
      </c>
      <c r="P28" s="6" t="s">
        <v>63</v>
      </c>
    </row>
    <row r="29" spans="1:25" ht="18" customHeight="1">
      <c r="A29" s="6">
        <v>27</v>
      </c>
      <c r="B29" s="6">
        <v>7</v>
      </c>
      <c r="C29" s="6" t="s">
        <v>39</v>
      </c>
      <c r="D29" s="6" t="s">
        <v>64</v>
      </c>
      <c r="G29" s="6" t="str">
        <f>IF(E29="","",IF(E29=VLOOKUP(A29,スキル!$A:$K,11,0),"ス",VLOOKUP(A29,スキル!$A:$J,E29+4,FALSE)))</f>
        <v/>
      </c>
      <c r="H29" s="6" t="str">
        <f>IF(E29="","",IF(E29=VLOOKUP(A29,スキル!$A:$K,11,0),"キ",100/G29))</f>
        <v/>
      </c>
      <c r="I29" s="6" t="str">
        <f>IF(E29="","",IF(E29=VLOOKUP(A29,スキル!$A:$K,11,0),"ル",ROUND(F29/H29,1)))</f>
        <v/>
      </c>
      <c r="J29" s="8" t="str">
        <f>IF(E29="","",IF(E29=VLOOKUP(A29,スキル!$A:$K,11,0),"Ｍ",ROUND(G29-I29,0)))</f>
        <v/>
      </c>
      <c r="K29" s="6" t="str">
        <f ca="1">IF(E29="","",IF(E29=VLOOKUP(A29,スキル!$A:$K,11,0),"Ａ",IF(E29=VLOOKUP(A29,スキル!$A:$K,11,0)-1,0,SUM(OFFSET(スキル!$A$2,MATCH(A29,スキル!$A$3:$A$1048576,0),E29+4,1,5-E29)))))</f>
        <v/>
      </c>
      <c r="L29" s="8">
        <f>IF(E29="",VLOOKUP(A29,スキル!$A:$K,10,0),IF(E29=VLOOKUP(A29,スキル!$A:$K,11,0),"Ｘ",J29+K29))</f>
        <v>34</v>
      </c>
      <c r="M29" s="9">
        <f>IF(C29="イベ","-",VLOOKUP(A29,スキル!$A:$K,10,0)*IF(C29="ハピ",10000,30000))</f>
        <v>1020000</v>
      </c>
      <c r="N29" s="9">
        <f t="shared" si="0"/>
        <v>0</v>
      </c>
      <c r="O29" s="9">
        <f>IF(C29="イベ","-",IF(E29=VLOOKUP(A29,スキル!$A:$K,11,0),0,IF(C29="ハピ",L29*10000,L29*30000)))</f>
        <v>1020000</v>
      </c>
      <c r="P29" s="6" t="s">
        <v>65</v>
      </c>
    </row>
    <row r="30" spans="1:25" ht="18" customHeight="1">
      <c r="A30" s="6">
        <v>28</v>
      </c>
      <c r="C30" s="6" t="s">
        <v>50</v>
      </c>
      <c r="D30" s="6" t="s">
        <v>66</v>
      </c>
      <c r="G30" s="6" t="str">
        <f>IF(E30="","",IF(E30=VLOOKUP(A30,スキル!$A:$K,11,0),"ス",VLOOKUP(A30,スキル!$A:$J,E30+4,FALSE)))</f>
        <v/>
      </c>
      <c r="H30" s="6" t="str">
        <f>IF(E30="","",IF(E30=VLOOKUP(A30,スキル!$A:$K,11,0),"キ",100/G30))</f>
        <v/>
      </c>
      <c r="I30" s="6" t="str">
        <f>IF(E30="","",IF(E30=VLOOKUP(A30,スキル!$A:$K,11,0),"ル",ROUND(F30/H30,1)))</f>
        <v/>
      </c>
      <c r="J30" s="8" t="str">
        <f>IF(E30="","",IF(E30=VLOOKUP(A30,スキル!$A:$K,11,0),"Ｍ",ROUND(G30-I30,0)))</f>
        <v/>
      </c>
      <c r="K30" s="6" t="str">
        <f ca="1">IF(E30="","",IF(E30=VLOOKUP(A30,スキル!$A:$K,11,0),"Ａ",IF(E30=VLOOKUP(A30,スキル!$A:$K,11,0)-1,0,SUM(OFFSET(スキル!$A$2,MATCH(A30,スキル!$A$3:$A$1048576,0),E30+4,1,5-E30)))))</f>
        <v/>
      </c>
      <c r="L30" s="8">
        <f>IF(E30="",VLOOKUP(A30,スキル!$A:$K,10,0),IF(E30=VLOOKUP(A30,スキル!$A:$K,11,0),"Ｘ",J30+K30))</f>
        <v>3</v>
      </c>
      <c r="M30" s="9" t="str">
        <f>IF(C30="イベ","-",VLOOKUP(A30,スキル!$A:$K,10,0)*IF(C30="ハピ",10000,30000))</f>
        <v>-</v>
      </c>
      <c r="N30" s="9" t="str">
        <f t="shared" si="0"/>
        <v>-</v>
      </c>
      <c r="O30" s="9" t="str">
        <f>IF(C30="イベ","-",IF(E30=VLOOKUP(A30,スキル!$A:$K,11,0),0,IF(C30="ハピ",L30*10000,L30*30000)))</f>
        <v>-</v>
      </c>
      <c r="P30" s="6" t="s">
        <v>67</v>
      </c>
    </row>
    <row r="31" spans="1:25" ht="18" customHeight="1">
      <c r="A31" s="6">
        <v>29</v>
      </c>
      <c r="B31" s="6">
        <v>8</v>
      </c>
      <c r="C31" s="6" t="s">
        <v>39</v>
      </c>
      <c r="D31" s="6" t="s">
        <v>68</v>
      </c>
      <c r="G31" s="6" t="str">
        <f>IF(E31="","",IF(E31=VLOOKUP(A31,スキル!$A:$K,11,0),"ス",VLOOKUP(A31,スキル!$A:$J,E31+4,FALSE)))</f>
        <v/>
      </c>
      <c r="H31" s="6" t="str">
        <f>IF(E31="","",IF(E31=VLOOKUP(A31,スキル!$A:$K,11,0),"キ",100/G31))</f>
        <v/>
      </c>
      <c r="I31" s="6" t="str">
        <f>IF(E31="","",IF(E31=VLOOKUP(A31,スキル!$A:$K,11,0),"ル",ROUND(F31/H31,1)))</f>
        <v/>
      </c>
      <c r="J31" s="8" t="str">
        <f>IF(E31="","",IF(E31=VLOOKUP(A31,スキル!$A:$K,11,0),"Ｍ",ROUND(G31-I31,0)))</f>
        <v/>
      </c>
      <c r="K31" s="6" t="str">
        <f ca="1">IF(E31="","",IF(E31=VLOOKUP(A31,スキル!$A:$K,11,0),"Ａ",IF(E31=VLOOKUP(A31,スキル!$A:$K,11,0)-1,0,SUM(OFFSET(スキル!$A$2,MATCH(A31,スキル!$A$3:$A$1048576,0),E31+4,1,5-E31)))))</f>
        <v/>
      </c>
      <c r="L31" s="8">
        <f>IF(E31="",VLOOKUP(A31,スキル!$A:$K,10,0),IF(E31=VLOOKUP(A31,スキル!$A:$K,11,0),"Ｘ",J31+K31))</f>
        <v>36</v>
      </c>
      <c r="M31" s="9">
        <f>IF(C31="イベ","-",VLOOKUP(A31,スキル!$A:$K,10,0)*IF(C31="ハピ",10000,30000))</f>
        <v>1080000</v>
      </c>
      <c r="N31" s="9">
        <f t="shared" si="0"/>
        <v>0</v>
      </c>
      <c r="O31" s="9">
        <f>IF(C31="イベ","-",IF(E31=VLOOKUP(A31,スキル!$A:$K,11,0),0,IF(C31="ハピ",L31*10000,L31*30000)))</f>
        <v>1080000</v>
      </c>
      <c r="P31" s="6" t="s">
        <v>69</v>
      </c>
    </row>
    <row r="32" spans="1:25" ht="18" customHeight="1">
      <c r="A32" s="6">
        <v>30</v>
      </c>
      <c r="B32" s="6">
        <v>9</v>
      </c>
      <c r="C32" s="6" t="s">
        <v>39</v>
      </c>
      <c r="D32" s="6" t="s">
        <v>70</v>
      </c>
      <c r="G32" s="6" t="str">
        <f>IF(E32="","",IF(E32=VLOOKUP(A32,スキル!$A:$K,11,0),"ス",VLOOKUP(A32,スキル!$A:$J,E32+4,FALSE)))</f>
        <v/>
      </c>
      <c r="H32" s="6" t="str">
        <f>IF(E32="","",IF(E32=VLOOKUP(A32,スキル!$A:$K,11,0),"キ",100/G32))</f>
        <v/>
      </c>
      <c r="I32" s="6" t="str">
        <f>IF(E32="","",IF(E32=VLOOKUP(A32,スキル!$A:$K,11,0),"ル",ROUND(F32/H32,1)))</f>
        <v/>
      </c>
      <c r="J32" s="8" t="str">
        <f>IF(E32="","",IF(E32=VLOOKUP(A32,スキル!$A:$K,11,0),"Ｍ",ROUND(G32-I32,0)))</f>
        <v/>
      </c>
      <c r="K32" s="6" t="str">
        <f ca="1">IF(E32="","",IF(E32=VLOOKUP(A32,スキル!$A:$K,11,0),"Ａ",IF(E32=VLOOKUP(A32,スキル!$A:$K,11,0)-1,0,SUM(OFFSET(スキル!$A$2,MATCH(A32,スキル!$A$3:$A$1048576,0),E32+4,1,5-E32)))))</f>
        <v/>
      </c>
      <c r="L32" s="8">
        <f>IF(E32="",VLOOKUP(A32,スキル!$A:$K,10,0),IF(E32=VLOOKUP(A32,スキル!$A:$K,11,0),"Ｘ",J32+K32))</f>
        <v>34</v>
      </c>
      <c r="M32" s="9">
        <f>IF(C32="イベ","-",VLOOKUP(A32,スキル!$A:$K,10,0)*IF(C32="ハピ",10000,30000))</f>
        <v>1020000</v>
      </c>
      <c r="N32" s="9">
        <f t="shared" si="0"/>
        <v>0</v>
      </c>
      <c r="O32" s="9">
        <f>IF(C32="イベ","-",IF(E32=VLOOKUP(A32,スキル!$A:$K,11,0),0,IF(C32="ハピ",L32*10000,L32*30000)))</f>
        <v>1020000</v>
      </c>
      <c r="P32" s="6" t="s">
        <v>38</v>
      </c>
    </row>
    <row r="33" spans="1:16" ht="18" customHeight="1">
      <c r="A33" s="6">
        <v>31</v>
      </c>
      <c r="B33" s="6">
        <v>10</v>
      </c>
      <c r="C33" s="6" t="s">
        <v>39</v>
      </c>
      <c r="D33" s="6" t="s">
        <v>71</v>
      </c>
      <c r="G33" s="6" t="str">
        <f>IF(E33="","",IF(E33=VLOOKUP(A33,スキル!$A:$K,11,0),"ス",VLOOKUP(A33,スキル!$A:$J,E33+4,FALSE)))</f>
        <v/>
      </c>
      <c r="H33" s="6" t="str">
        <f>IF(E33="","",IF(E33=VLOOKUP(A33,スキル!$A:$K,11,0),"キ",100/G33))</f>
        <v/>
      </c>
      <c r="I33" s="6" t="str">
        <f>IF(E33="","",IF(E33=VLOOKUP(A33,スキル!$A:$K,11,0),"ル",ROUND(F33/H33,1)))</f>
        <v/>
      </c>
      <c r="J33" s="8" t="str">
        <f>IF(E33="","",IF(E33=VLOOKUP(A33,スキル!$A:$K,11,0),"Ｍ",ROUND(G33-I33,0)))</f>
        <v/>
      </c>
      <c r="K33" s="6" t="str">
        <f ca="1">IF(E33="","",IF(E33=VLOOKUP(A33,スキル!$A:$K,11,0),"Ａ",IF(E33=VLOOKUP(A33,スキル!$A:$K,11,0)-1,0,SUM(OFFSET(スキル!$A$2,MATCH(A33,スキル!$A$3:$A$1048576,0),E33+4,1,5-E33)))))</f>
        <v/>
      </c>
      <c r="L33" s="8">
        <f>IF(E33="",VLOOKUP(A33,スキル!$A:$K,10,0),IF(E33=VLOOKUP(A33,スキル!$A:$K,11,0),"Ｘ",J33+K33))</f>
        <v>36</v>
      </c>
      <c r="M33" s="9">
        <f>IF(C33="イベ","-",VLOOKUP(A33,スキル!$A:$K,10,0)*IF(C33="ハピ",10000,30000))</f>
        <v>1080000</v>
      </c>
      <c r="N33" s="9">
        <f t="shared" si="0"/>
        <v>0</v>
      </c>
      <c r="O33" s="9">
        <f>IF(C33="イベ","-",IF(E33=VLOOKUP(A33,スキル!$A:$K,11,0),0,IF(C33="ハピ",L33*10000,L33*30000)))</f>
        <v>1080000</v>
      </c>
      <c r="P33" s="6" t="s">
        <v>72</v>
      </c>
    </row>
    <row r="34" spans="1:16" ht="18" customHeight="1">
      <c r="A34" s="6">
        <v>32</v>
      </c>
      <c r="B34" s="6">
        <v>11</v>
      </c>
      <c r="C34" s="6" t="s">
        <v>39</v>
      </c>
      <c r="D34" s="6" t="s">
        <v>73</v>
      </c>
      <c r="G34" s="6" t="str">
        <f>IF(E34="","",IF(E34=VLOOKUP(A34,スキル!$A:$K,11,0),"ス",VLOOKUP(A34,スキル!$A:$J,E34+4,FALSE)))</f>
        <v/>
      </c>
      <c r="H34" s="6" t="str">
        <f>IF(E34="","",IF(E34=VLOOKUP(A34,スキル!$A:$K,11,0),"キ",100/G34))</f>
        <v/>
      </c>
      <c r="I34" s="6" t="str">
        <f>IF(E34="","",IF(E34=VLOOKUP(A34,スキル!$A:$K,11,0),"ル",ROUND(F34/H34,1)))</f>
        <v/>
      </c>
      <c r="J34" s="8" t="str">
        <f>IF(E34="","",IF(E34=VLOOKUP(A34,スキル!$A:$K,11,0),"Ｍ",ROUND(G34-I34,0)))</f>
        <v/>
      </c>
      <c r="K34" s="6" t="str">
        <f ca="1">IF(E34="","",IF(E34=VLOOKUP(A34,スキル!$A:$K,11,0),"Ａ",IF(E34=VLOOKUP(A34,スキル!$A:$K,11,0)-1,0,SUM(OFFSET(スキル!$A$2,MATCH(A34,スキル!$A$3:$A$1048576,0),E34+4,1,5-E34)))))</f>
        <v/>
      </c>
      <c r="L34" s="8">
        <f>IF(E34="",VLOOKUP(A34,スキル!$A:$K,10,0),IF(E34=VLOOKUP(A34,スキル!$A:$K,11,0),"Ｘ",J34+K34))</f>
        <v>34</v>
      </c>
      <c r="M34" s="9">
        <f>IF(C34="イベ","-",VLOOKUP(A34,スキル!$A:$K,10,0)*IF(C34="ハピ",10000,30000))</f>
        <v>1020000</v>
      </c>
      <c r="N34" s="9">
        <f t="shared" si="0"/>
        <v>0</v>
      </c>
      <c r="O34" s="9">
        <f>IF(C34="イベ","-",IF(E34=VLOOKUP(A34,スキル!$A:$K,11,0),0,IF(C34="ハピ",L34*10000,L34*30000)))</f>
        <v>1020000</v>
      </c>
      <c r="P34" s="6" t="s">
        <v>38</v>
      </c>
    </row>
    <row r="35" spans="1:16" ht="18" customHeight="1">
      <c r="A35" s="6">
        <v>33</v>
      </c>
      <c r="B35" s="6">
        <v>12</v>
      </c>
      <c r="C35" s="6" t="s">
        <v>39</v>
      </c>
      <c r="D35" s="6" t="s">
        <v>74</v>
      </c>
      <c r="G35" s="6" t="str">
        <f>IF(E35="","",IF(E35=VLOOKUP(A35,スキル!$A:$K,11,0),"ス",VLOOKUP(A35,スキル!$A:$J,E35+4,FALSE)))</f>
        <v/>
      </c>
      <c r="H35" s="6" t="str">
        <f>IF(E35="","",IF(E35=VLOOKUP(A35,スキル!$A:$K,11,0),"キ",100/G35))</f>
        <v/>
      </c>
      <c r="I35" s="6" t="str">
        <f>IF(E35="","",IF(E35=VLOOKUP(A35,スキル!$A:$K,11,0),"ル",ROUND(F35/H35,1)))</f>
        <v/>
      </c>
      <c r="J35" s="8" t="str">
        <f>IF(E35="","",IF(E35=VLOOKUP(A35,スキル!$A:$K,11,0),"Ｍ",ROUND(G35-I35,0)))</f>
        <v/>
      </c>
      <c r="K35" s="6" t="str">
        <f ca="1">IF(E35="","",IF(E35=VLOOKUP(A35,スキル!$A:$K,11,0),"Ａ",IF(E35=VLOOKUP(A35,スキル!$A:$K,11,0)-1,0,SUM(OFFSET(スキル!$A$2,MATCH(A35,スキル!$A$3:$A$1048576,0),E35+4,1,5-E35)))))</f>
        <v/>
      </c>
      <c r="L35" s="8">
        <f>IF(E35="",VLOOKUP(A35,スキル!$A:$K,10,0),IF(E35=VLOOKUP(A35,スキル!$A:$K,11,0),"Ｘ",J35+K35))</f>
        <v>36</v>
      </c>
      <c r="M35" s="9">
        <f>IF(C35="イベ","-",VLOOKUP(A35,スキル!$A:$K,10,0)*IF(C35="ハピ",10000,30000))</f>
        <v>1080000</v>
      </c>
      <c r="N35" s="9">
        <f t="shared" si="0"/>
        <v>0</v>
      </c>
      <c r="O35" s="9">
        <f>IF(C35="イベ","-",IF(E35=VLOOKUP(A35,スキル!$A:$K,11,0),0,IF(C35="ハピ",L35*10000,L35*30000)))</f>
        <v>1080000</v>
      </c>
      <c r="P35" s="6" t="s">
        <v>75</v>
      </c>
    </row>
    <row r="36" spans="1:16" ht="18" customHeight="1">
      <c r="A36" s="6">
        <v>34</v>
      </c>
      <c r="B36" s="6">
        <v>13</v>
      </c>
      <c r="C36" s="6" t="s">
        <v>39</v>
      </c>
      <c r="D36" s="6" t="s">
        <v>76</v>
      </c>
      <c r="G36" s="6" t="str">
        <f>IF(E36="","",IF(E36=VLOOKUP(A36,スキル!$A:$K,11,0),"ス",VLOOKUP(A36,スキル!$A:$J,E36+4,FALSE)))</f>
        <v/>
      </c>
      <c r="H36" s="6" t="str">
        <f>IF(E36="","",IF(E36=VLOOKUP(A36,スキル!$A:$K,11,0),"キ",100/G36))</f>
        <v/>
      </c>
      <c r="I36" s="6" t="str">
        <f>IF(E36="","",IF(E36=VLOOKUP(A36,スキル!$A:$K,11,0),"ル",ROUND(F36/H36,1)))</f>
        <v/>
      </c>
      <c r="J36" s="8" t="str">
        <f>IF(E36="","",IF(E36=VLOOKUP(A36,スキル!$A:$K,11,0),"Ｍ",ROUND(G36-I36,0)))</f>
        <v/>
      </c>
      <c r="K36" s="6" t="str">
        <f ca="1">IF(E36="","",IF(E36=VLOOKUP(A36,スキル!$A:$K,11,0),"Ａ",IF(E36=VLOOKUP(A36,スキル!$A:$K,11,0)-1,0,SUM(OFFSET(スキル!$A$2,MATCH(A36,スキル!$A$3:$A$1048576,0),E36+4,1,5-E36)))))</f>
        <v/>
      </c>
      <c r="L36" s="8">
        <f>IF(E36="",VLOOKUP(A36,スキル!$A:$K,10,0),IF(E36=VLOOKUP(A36,スキル!$A:$K,11,0),"Ｘ",J36+K36))</f>
        <v>32</v>
      </c>
      <c r="M36" s="9">
        <f>IF(C36="イベ","-",VLOOKUP(A36,スキル!$A:$K,10,0)*IF(C36="ハピ",10000,30000))</f>
        <v>960000</v>
      </c>
      <c r="N36" s="9">
        <f t="shared" si="0"/>
        <v>0</v>
      </c>
      <c r="O36" s="9">
        <f>IF(C36="イベ","-",IF(E36=VLOOKUP(A36,スキル!$A:$K,11,0),0,IF(C36="ハピ",L36*10000,L36*30000)))</f>
        <v>960000</v>
      </c>
      <c r="P36" s="6" t="s">
        <v>29</v>
      </c>
    </row>
    <row r="37" spans="1:16" ht="18" customHeight="1">
      <c r="A37" s="6">
        <v>35</v>
      </c>
      <c r="B37" s="6">
        <v>14</v>
      </c>
      <c r="C37" s="6" t="s">
        <v>39</v>
      </c>
      <c r="D37" s="6" t="s">
        <v>77</v>
      </c>
      <c r="G37" s="6" t="str">
        <f>IF(E37="","",IF(E37=VLOOKUP(A37,スキル!$A:$K,11,0),"ス",VLOOKUP(A37,スキル!$A:$J,E37+4,FALSE)))</f>
        <v/>
      </c>
      <c r="H37" s="6" t="str">
        <f>IF(E37="","",IF(E37=VLOOKUP(A37,スキル!$A:$K,11,0),"キ",100/G37))</f>
        <v/>
      </c>
      <c r="I37" s="6" t="str">
        <f>IF(E37="","",IF(E37=VLOOKUP(A37,スキル!$A:$K,11,0),"ル",ROUND(F37/H37,1)))</f>
        <v/>
      </c>
      <c r="J37" s="8" t="str">
        <f>IF(E37="","",IF(E37=VLOOKUP(A37,スキル!$A:$K,11,0),"Ｍ",ROUND(G37-I37,0)))</f>
        <v/>
      </c>
      <c r="K37" s="6" t="str">
        <f ca="1">IF(E37="","",IF(E37=VLOOKUP(A37,スキル!$A:$K,11,0),"Ａ",IF(E37=VLOOKUP(A37,スキル!$A:$K,11,0)-1,0,SUM(OFFSET(スキル!$A$2,MATCH(A37,スキル!$A$3:$A$1048576,0),E37+4,1,5-E37)))))</f>
        <v/>
      </c>
      <c r="L37" s="8">
        <f>IF(E37="",VLOOKUP(A37,スキル!$A:$K,10,0),IF(E37=VLOOKUP(A37,スキル!$A:$K,11,0),"Ｘ",J37+K37))</f>
        <v>30</v>
      </c>
      <c r="M37" s="9">
        <f>IF(C37="イベ","-",VLOOKUP(A37,スキル!$A:$K,10,0)*IF(C37="ハピ",10000,30000))</f>
        <v>900000</v>
      </c>
      <c r="N37" s="9">
        <f t="shared" si="0"/>
        <v>0</v>
      </c>
      <c r="O37" s="9">
        <f>IF(C37="イベ","-",IF(E37=VLOOKUP(A37,スキル!$A:$K,11,0),0,IF(C37="ハピ",L37*10000,L37*30000)))</f>
        <v>900000</v>
      </c>
      <c r="P37" s="6" t="s">
        <v>21</v>
      </c>
    </row>
    <row r="38" spans="1:16" ht="18" customHeight="1">
      <c r="A38" s="6">
        <v>36</v>
      </c>
      <c r="B38" s="6">
        <v>15</v>
      </c>
      <c r="C38" s="6" t="s">
        <v>39</v>
      </c>
      <c r="D38" s="6" t="s">
        <v>78</v>
      </c>
      <c r="G38" s="6" t="str">
        <f>IF(E38="","",IF(E38=VLOOKUP(A38,スキル!$A:$K,11,0),"ス",VLOOKUP(A38,スキル!$A:$J,E38+4,FALSE)))</f>
        <v/>
      </c>
      <c r="H38" s="6" t="str">
        <f>IF(E38="","",IF(E38=VLOOKUP(A38,スキル!$A:$K,11,0),"キ",100/G38))</f>
        <v/>
      </c>
      <c r="I38" s="6" t="str">
        <f>IF(E38="","",IF(E38=VLOOKUP(A38,スキル!$A:$K,11,0),"ル",ROUND(F38/H38,1)))</f>
        <v/>
      </c>
      <c r="J38" s="8" t="str">
        <f>IF(E38="","",IF(E38=VLOOKUP(A38,スキル!$A:$K,11,0),"Ｍ",ROUND(G38-I38,0)))</f>
        <v/>
      </c>
      <c r="K38" s="6" t="str">
        <f ca="1">IF(E38="","",IF(E38=VLOOKUP(A38,スキル!$A:$K,11,0),"Ａ",IF(E38=VLOOKUP(A38,スキル!$A:$K,11,0)-1,0,SUM(OFFSET(スキル!$A$2,MATCH(A38,スキル!$A$3:$A$1048576,0),E38+4,1,5-E38)))))</f>
        <v/>
      </c>
      <c r="L38" s="8">
        <f>IF(E38="",VLOOKUP(A38,スキル!$A:$K,10,0),IF(E38=VLOOKUP(A38,スキル!$A:$K,11,0),"Ｘ",J38+K38))</f>
        <v>36</v>
      </c>
      <c r="M38" s="9">
        <f>IF(C38="イベ","-",VLOOKUP(A38,スキル!$A:$K,10,0)*IF(C38="ハピ",10000,30000))</f>
        <v>1080000</v>
      </c>
      <c r="N38" s="9">
        <f t="shared" si="0"/>
        <v>0</v>
      </c>
      <c r="O38" s="9">
        <f>IF(C38="イベ","-",IF(E38=VLOOKUP(A38,スキル!$A:$K,11,0),0,IF(C38="ハピ",L38*10000,L38*30000)))</f>
        <v>1080000</v>
      </c>
      <c r="P38" s="6" t="s">
        <v>79</v>
      </c>
    </row>
    <row r="39" spans="1:16" ht="18" customHeight="1">
      <c r="A39" s="6">
        <v>37</v>
      </c>
      <c r="B39" s="6">
        <v>16</v>
      </c>
      <c r="C39" s="6" t="s">
        <v>39</v>
      </c>
      <c r="D39" s="6" t="s">
        <v>80</v>
      </c>
      <c r="G39" s="6" t="str">
        <f>IF(E39="","",IF(E39=VLOOKUP(A39,スキル!$A:$K,11,0),"ス",VLOOKUP(A39,スキル!$A:$J,E39+4,FALSE)))</f>
        <v/>
      </c>
      <c r="H39" s="6" t="str">
        <f>IF(E39="","",IF(E39=VLOOKUP(A39,スキル!$A:$K,11,0),"キ",100/G39))</f>
        <v/>
      </c>
      <c r="I39" s="6" t="str">
        <f>IF(E39="","",IF(E39=VLOOKUP(A39,スキル!$A:$K,11,0),"ル",ROUND(F39/H39,1)))</f>
        <v/>
      </c>
      <c r="J39" s="8" t="str">
        <f>IF(E39="","",IF(E39=VLOOKUP(A39,スキル!$A:$K,11,0),"Ｍ",ROUND(G39-I39,0)))</f>
        <v/>
      </c>
      <c r="K39" s="6" t="str">
        <f ca="1">IF(E39="","",IF(E39=VLOOKUP(A39,スキル!$A:$K,11,0),"Ａ",IF(E39=VLOOKUP(A39,スキル!$A:$K,11,0)-1,0,SUM(OFFSET(スキル!$A$2,MATCH(A39,スキル!$A$3:$A$1048576,0),E39+4,1,5-E39)))))</f>
        <v/>
      </c>
      <c r="L39" s="8">
        <f>IF(E39="",VLOOKUP(A39,スキル!$A:$K,10,0),IF(E39=VLOOKUP(A39,スキル!$A:$K,11,0),"Ｘ",J39+K39))</f>
        <v>35</v>
      </c>
      <c r="M39" s="9">
        <f>IF(C39="イベ","-",VLOOKUP(A39,スキル!$A:$K,10,0)*IF(C39="ハピ",10000,30000))</f>
        <v>1050000</v>
      </c>
      <c r="N39" s="9">
        <f t="shared" si="0"/>
        <v>0</v>
      </c>
      <c r="O39" s="9">
        <f>IF(C39="イベ","-",IF(E39=VLOOKUP(A39,スキル!$A:$K,11,0),0,IF(C39="ハピ",L39*10000,L39*30000)))</f>
        <v>1050000</v>
      </c>
      <c r="P39" s="6" t="s">
        <v>23</v>
      </c>
    </row>
    <row r="40" spans="1:16" ht="18" customHeight="1">
      <c r="A40" s="6">
        <v>38</v>
      </c>
      <c r="B40" s="6">
        <v>17</v>
      </c>
      <c r="C40" s="6" t="s">
        <v>39</v>
      </c>
      <c r="D40" s="6" t="s">
        <v>81</v>
      </c>
      <c r="G40" s="6" t="str">
        <f>IF(E40="","",IF(E40=VLOOKUP(A40,スキル!$A:$K,11,0),"ス",VLOOKUP(A40,スキル!$A:$J,E40+4,FALSE)))</f>
        <v/>
      </c>
      <c r="H40" s="6" t="str">
        <f>IF(E40="","",IF(E40=VLOOKUP(A40,スキル!$A:$K,11,0),"キ",100/G40))</f>
        <v/>
      </c>
      <c r="I40" s="6" t="str">
        <f>IF(E40="","",IF(E40=VLOOKUP(A40,スキル!$A:$K,11,0),"ル",ROUND(F40/H40,1)))</f>
        <v/>
      </c>
      <c r="J40" s="8" t="str">
        <f>IF(E40="","",IF(E40=VLOOKUP(A40,スキル!$A:$K,11,0),"Ｍ",ROUND(G40-I40,0)))</f>
        <v/>
      </c>
      <c r="K40" s="6" t="str">
        <f ca="1">IF(E40="","",IF(E40=VLOOKUP(A40,スキル!$A:$K,11,0),"Ａ",IF(E40=VLOOKUP(A40,スキル!$A:$K,11,0)-1,0,SUM(OFFSET(スキル!$A$2,MATCH(A40,スキル!$A$3:$A$1048576,0),E40+4,1,5-E40)))))</f>
        <v/>
      </c>
      <c r="L40" s="8">
        <f>IF(E40="",VLOOKUP(A40,スキル!$A:$K,10,0),IF(E40=VLOOKUP(A40,スキル!$A:$K,11,0),"Ｘ",J40+K40))</f>
        <v>32</v>
      </c>
      <c r="M40" s="9">
        <f>IF(C40="イベ","-",VLOOKUP(A40,スキル!$A:$K,10,0)*IF(C40="ハピ",10000,30000))</f>
        <v>960000</v>
      </c>
      <c r="N40" s="9">
        <f t="shared" si="0"/>
        <v>0</v>
      </c>
      <c r="O40" s="9">
        <f>IF(C40="イベ","-",IF(E40=VLOOKUP(A40,スキル!$A:$K,11,0),0,IF(C40="ハピ",L40*10000,L40*30000)))</f>
        <v>960000</v>
      </c>
      <c r="P40" s="6" t="s">
        <v>49</v>
      </c>
    </row>
    <row r="41" spans="1:16" ht="18" customHeight="1">
      <c r="A41" s="6">
        <v>39</v>
      </c>
      <c r="B41" s="6">
        <v>18</v>
      </c>
      <c r="C41" s="6" t="s">
        <v>39</v>
      </c>
      <c r="D41" s="6" t="s">
        <v>82</v>
      </c>
      <c r="G41" s="6" t="str">
        <f>IF(E41="","",IF(E41=VLOOKUP(A41,スキル!$A:$K,11,0),"ス",VLOOKUP(A41,スキル!$A:$J,E41+4,FALSE)))</f>
        <v/>
      </c>
      <c r="H41" s="6" t="str">
        <f>IF(E41="","",IF(E41=VLOOKUP(A41,スキル!$A:$K,11,0),"キ",100/G41))</f>
        <v/>
      </c>
      <c r="I41" s="6" t="str">
        <f>IF(E41="","",IF(E41=VLOOKUP(A41,スキル!$A:$K,11,0),"ル",ROUND(F41/H41,1)))</f>
        <v/>
      </c>
      <c r="J41" s="8" t="str">
        <f>IF(E41="","",IF(E41=VLOOKUP(A41,スキル!$A:$K,11,0),"Ｍ",ROUND(G41-I41,0)))</f>
        <v/>
      </c>
      <c r="K41" s="6" t="str">
        <f ca="1">IF(E41="","",IF(E41=VLOOKUP(A41,スキル!$A:$K,11,0),"Ａ",IF(E41=VLOOKUP(A41,スキル!$A:$K,11,0)-1,0,SUM(OFFSET(スキル!$A$2,MATCH(A41,スキル!$A$3:$A$1048576,0),E41+4,1,5-E41)))))</f>
        <v/>
      </c>
      <c r="L41" s="8">
        <f>IF(E41="",VLOOKUP(A41,スキル!$A:$K,10,0),IF(E41=VLOOKUP(A41,スキル!$A:$K,11,0),"Ｘ",J41+K41))</f>
        <v>34</v>
      </c>
      <c r="M41" s="9">
        <f>IF(C41="イベ","-",VLOOKUP(A41,スキル!$A:$K,10,0)*IF(C41="ハピ",10000,30000))</f>
        <v>1020000</v>
      </c>
      <c r="N41" s="9">
        <f t="shared" si="0"/>
        <v>0</v>
      </c>
      <c r="O41" s="9">
        <f>IF(C41="イベ","-",IF(E41=VLOOKUP(A41,スキル!$A:$K,11,0),0,IF(C41="ハピ",L41*10000,L41*30000)))</f>
        <v>1020000</v>
      </c>
      <c r="P41" s="6" t="s">
        <v>13</v>
      </c>
    </row>
    <row r="42" spans="1:16" ht="18" customHeight="1">
      <c r="A42" s="6">
        <v>40</v>
      </c>
      <c r="B42" s="6">
        <v>19</v>
      </c>
      <c r="C42" s="6" t="s">
        <v>39</v>
      </c>
      <c r="D42" s="6" t="s">
        <v>83</v>
      </c>
      <c r="G42" s="6" t="str">
        <f>IF(E42="","",IF(E42=VLOOKUP(A42,スキル!$A:$K,11,0),"ス",VLOOKUP(A42,スキル!$A:$J,E42+4,FALSE)))</f>
        <v/>
      </c>
      <c r="H42" s="6" t="str">
        <f>IF(E42="","",IF(E42=VLOOKUP(A42,スキル!$A:$K,11,0),"キ",100/G42))</f>
        <v/>
      </c>
      <c r="I42" s="6" t="str">
        <f>IF(E42="","",IF(E42=VLOOKUP(A42,スキル!$A:$K,11,0),"ル",ROUND(F42/H42,1)))</f>
        <v/>
      </c>
      <c r="J42" s="8" t="str">
        <f>IF(E42="","",IF(E42=VLOOKUP(A42,スキル!$A:$K,11,0),"Ｍ",ROUND(G42-I42,0)))</f>
        <v/>
      </c>
      <c r="K42" s="6" t="str">
        <f ca="1">IF(E42="","",IF(E42=VLOOKUP(A42,スキル!$A:$K,11,0),"Ａ",IF(E42=VLOOKUP(A42,スキル!$A:$K,11,0)-1,0,SUM(OFFSET(スキル!$A$2,MATCH(A42,スキル!$A$3:$A$1048576,0),E42+4,1,5-E42)))))</f>
        <v/>
      </c>
      <c r="L42" s="8">
        <f>IF(E42="",VLOOKUP(A42,スキル!$A:$K,10,0),IF(E42=VLOOKUP(A42,スキル!$A:$K,11,0),"Ｘ",J42+K42))</f>
        <v>34</v>
      </c>
      <c r="M42" s="9">
        <f>IF(C42="イベ","-",VLOOKUP(A42,スキル!$A:$K,10,0)*IF(C42="ハピ",10000,30000))</f>
        <v>1020000</v>
      </c>
      <c r="N42" s="9">
        <f t="shared" si="0"/>
        <v>0</v>
      </c>
      <c r="O42" s="9">
        <f>IF(C42="イベ","-",IF(E42=VLOOKUP(A42,スキル!$A:$K,11,0),0,IF(C42="ハピ",L42*10000,L42*30000)))</f>
        <v>1020000</v>
      </c>
      <c r="P42" s="6" t="s">
        <v>44</v>
      </c>
    </row>
    <row r="43" spans="1:16" ht="18" customHeight="1">
      <c r="A43" s="6">
        <v>41</v>
      </c>
      <c r="B43" s="6">
        <v>20</v>
      </c>
      <c r="C43" s="6" t="s">
        <v>39</v>
      </c>
      <c r="D43" s="6" t="s">
        <v>84</v>
      </c>
      <c r="G43" s="6" t="str">
        <f>IF(E43="","",IF(E43=VLOOKUP(A43,スキル!$A:$K,11,0),"ス",VLOOKUP(A43,スキル!$A:$J,E43+4,FALSE)))</f>
        <v/>
      </c>
      <c r="H43" s="6" t="str">
        <f>IF(E43="","",IF(E43=VLOOKUP(A43,スキル!$A:$K,11,0),"キ",100/G43))</f>
        <v/>
      </c>
      <c r="I43" s="6" t="str">
        <f>IF(E43="","",IF(E43=VLOOKUP(A43,スキル!$A:$K,11,0),"ル",ROUND(F43/H43,1)))</f>
        <v/>
      </c>
      <c r="J43" s="8" t="str">
        <f>IF(E43="","",IF(E43=VLOOKUP(A43,スキル!$A:$K,11,0),"Ｍ",ROUND(G43-I43,0)))</f>
        <v/>
      </c>
      <c r="K43" s="6" t="str">
        <f ca="1">IF(E43="","",IF(E43=VLOOKUP(A43,スキル!$A:$K,11,0),"Ａ",IF(E43=VLOOKUP(A43,スキル!$A:$K,11,0)-1,0,SUM(OFFSET(スキル!$A$2,MATCH(A43,スキル!$A$3:$A$1048576,0),E43+4,1,5-E43)))))</f>
        <v/>
      </c>
      <c r="L43" s="8">
        <f>IF(E43="",VLOOKUP(A43,スキル!$A:$K,10,0),IF(E43=VLOOKUP(A43,スキル!$A:$K,11,0),"Ｘ",J43+K43))</f>
        <v>34</v>
      </c>
      <c r="M43" s="9">
        <f>IF(C43="イベ","-",VLOOKUP(A43,スキル!$A:$K,10,0)*IF(C43="ハピ",10000,30000))</f>
        <v>1020000</v>
      </c>
      <c r="N43" s="9">
        <f t="shared" si="0"/>
        <v>0</v>
      </c>
      <c r="O43" s="9">
        <f>IF(C43="イベ","-",IF(E43=VLOOKUP(A43,スキル!$A:$K,11,0),0,IF(C43="ハピ",L43*10000,L43*30000)))</f>
        <v>1020000</v>
      </c>
      <c r="P43" s="6" t="s">
        <v>85</v>
      </c>
    </row>
    <row r="44" spans="1:16" ht="18" customHeight="1">
      <c r="A44" s="6">
        <v>42</v>
      </c>
      <c r="B44" s="6">
        <v>21</v>
      </c>
      <c r="C44" s="6" t="s">
        <v>39</v>
      </c>
      <c r="D44" s="6" t="s">
        <v>86</v>
      </c>
      <c r="G44" s="6" t="str">
        <f>IF(E44="","",IF(E44=VLOOKUP(A44,スキル!$A:$K,11,0),"ス",VLOOKUP(A44,スキル!$A:$J,E44+4,FALSE)))</f>
        <v/>
      </c>
      <c r="H44" s="6" t="str">
        <f>IF(E44="","",IF(E44=VLOOKUP(A44,スキル!$A:$K,11,0),"キ",100/G44))</f>
        <v/>
      </c>
      <c r="I44" s="6" t="str">
        <f>IF(E44="","",IF(E44=VLOOKUP(A44,スキル!$A:$K,11,0),"ル",ROUND(F44/H44,1)))</f>
        <v/>
      </c>
      <c r="J44" s="8" t="str">
        <f>IF(E44="","",IF(E44=VLOOKUP(A44,スキル!$A:$K,11,0),"Ｍ",ROUND(G44-I44,0)))</f>
        <v/>
      </c>
      <c r="K44" s="6" t="str">
        <f ca="1">IF(E44="","",IF(E44=VLOOKUP(A44,スキル!$A:$K,11,0),"Ａ",IF(E44=VLOOKUP(A44,スキル!$A:$K,11,0)-1,0,SUM(OFFSET(スキル!$A$2,MATCH(A44,スキル!$A$3:$A$1048576,0),E44+4,1,5-E44)))))</f>
        <v/>
      </c>
      <c r="L44" s="8">
        <f>IF(E44="",VLOOKUP(A44,スキル!$A:$K,10,0),IF(E44=VLOOKUP(A44,スキル!$A:$K,11,0),"Ｘ",J44+K44))</f>
        <v>34</v>
      </c>
      <c r="M44" s="9">
        <f>IF(C44="イベ","-",VLOOKUP(A44,スキル!$A:$K,10,0)*IF(C44="ハピ",10000,30000))</f>
        <v>1020000</v>
      </c>
      <c r="N44" s="9">
        <f t="shared" si="0"/>
        <v>0</v>
      </c>
      <c r="O44" s="9">
        <f>IF(C44="イベ","-",IF(E44=VLOOKUP(A44,スキル!$A:$K,11,0),0,IF(C44="ハピ",L44*10000,L44*30000)))</f>
        <v>1020000</v>
      </c>
      <c r="P44" s="6" t="s">
        <v>87</v>
      </c>
    </row>
    <row r="45" spans="1:16" ht="18" customHeight="1">
      <c r="A45" s="6">
        <v>43</v>
      </c>
      <c r="B45" s="6">
        <v>22</v>
      </c>
      <c r="C45" s="6" t="s">
        <v>39</v>
      </c>
      <c r="D45" s="6" t="s">
        <v>88</v>
      </c>
      <c r="G45" s="6" t="str">
        <f>IF(E45="","",IF(E45=VLOOKUP(A45,スキル!$A:$K,11,0),"ス",VLOOKUP(A45,スキル!$A:$J,E45+4,FALSE)))</f>
        <v/>
      </c>
      <c r="H45" s="6" t="str">
        <f>IF(E45="","",IF(E45=VLOOKUP(A45,スキル!$A:$K,11,0),"キ",100/G45))</f>
        <v/>
      </c>
      <c r="I45" s="6" t="str">
        <f>IF(E45="","",IF(E45=VLOOKUP(A45,スキル!$A:$K,11,0),"ル",ROUND(F45/H45,1)))</f>
        <v/>
      </c>
      <c r="J45" s="8" t="str">
        <f>IF(E45="","",IF(E45=VLOOKUP(A45,スキル!$A:$K,11,0),"Ｍ",ROUND(G45-I45,0)))</f>
        <v/>
      </c>
      <c r="K45" s="6" t="str">
        <f ca="1">IF(E45="","",IF(E45=VLOOKUP(A45,スキル!$A:$K,11,0),"Ａ",IF(E45=VLOOKUP(A45,スキル!$A:$K,11,0)-1,0,SUM(OFFSET(スキル!$A$2,MATCH(A45,スキル!$A$3:$A$1048576,0),E45+4,1,5-E45)))))</f>
        <v/>
      </c>
      <c r="L45" s="8">
        <f>IF(E45="",VLOOKUP(A45,スキル!$A:$K,10,0),IF(E45=VLOOKUP(A45,スキル!$A:$K,11,0),"Ｘ",J45+K45))</f>
        <v>34</v>
      </c>
      <c r="M45" s="9">
        <f>IF(C45="イベ","-",VLOOKUP(A45,スキル!$A:$K,10,0)*IF(C45="ハピ",10000,30000))</f>
        <v>1020000</v>
      </c>
      <c r="N45" s="9">
        <f t="shared" si="0"/>
        <v>0</v>
      </c>
      <c r="O45" s="9">
        <f>IF(C45="イベ","-",IF(E45=VLOOKUP(A45,スキル!$A:$K,11,0),0,IF(C45="ハピ",L45*10000,L45*30000)))</f>
        <v>1020000</v>
      </c>
      <c r="P45" s="6" t="s">
        <v>89</v>
      </c>
    </row>
    <row r="46" spans="1:16" ht="18" customHeight="1">
      <c r="A46" s="6">
        <v>44</v>
      </c>
      <c r="B46" s="6">
        <v>23</v>
      </c>
      <c r="C46" s="6" t="s">
        <v>39</v>
      </c>
      <c r="D46" s="6" t="s">
        <v>90</v>
      </c>
      <c r="G46" s="6" t="str">
        <f>IF(E46="","",IF(E46=VLOOKUP(A46,スキル!$A:$K,11,0),"ス",VLOOKUP(A46,スキル!$A:$J,E46+4,FALSE)))</f>
        <v/>
      </c>
      <c r="H46" s="6" t="str">
        <f>IF(E46="","",IF(E46=VLOOKUP(A46,スキル!$A:$K,11,0),"キ",100/G46))</f>
        <v/>
      </c>
      <c r="I46" s="6" t="str">
        <f>IF(E46="","",IF(E46=VLOOKUP(A46,スキル!$A:$K,11,0),"ル",ROUND(F46/H46,1)))</f>
        <v/>
      </c>
      <c r="J46" s="8" t="str">
        <f>IF(E46="","",IF(E46=VLOOKUP(A46,スキル!$A:$K,11,0),"Ｍ",ROUND(G46-I46,0)))</f>
        <v/>
      </c>
      <c r="K46" s="6" t="str">
        <f ca="1">IF(E46="","",IF(E46=VLOOKUP(A46,スキル!$A:$K,11,0),"Ａ",IF(E46=VLOOKUP(A46,スキル!$A:$K,11,0)-1,0,SUM(OFFSET(スキル!$A$2,MATCH(A46,スキル!$A$3:$A$1048576,0),E46+4,1,5-E46)))))</f>
        <v/>
      </c>
      <c r="L46" s="8">
        <f>IF(E46="",VLOOKUP(A46,スキル!$A:$K,10,0),IF(E46=VLOOKUP(A46,スキル!$A:$K,11,0),"Ｘ",J46+K46))</f>
        <v>32</v>
      </c>
      <c r="M46" s="9">
        <f>IF(C46="イベ","-",VLOOKUP(A46,スキル!$A:$K,10,0)*IF(C46="ハピ",10000,30000))</f>
        <v>960000</v>
      </c>
      <c r="N46" s="9">
        <f t="shared" si="0"/>
        <v>0</v>
      </c>
      <c r="O46" s="9">
        <f>IF(C46="イベ","-",IF(E46=VLOOKUP(A46,スキル!$A:$K,11,0),0,IF(C46="ハピ",L46*10000,L46*30000)))</f>
        <v>960000</v>
      </c>
      <c r="P46" s="6" t="s">
        <v>23</v>
      </c>
    </row>
    <row r="47" spans="1:16" ht="18" customHeight="1">
      <c r="A47" s="6">
        <v>45</v>
      </c>
      <c r="B47" s="6">
        <v>24</v>
      </c>
      <c r="C47" s="6" t="s">
        <v>39</v>
      </c>
      <c r="D47" s="6" t="s">
        <v>91</v>
      </c>
      <c r="G47" s="6" t="str">
        <f>IF(E47="","",IF(E47=VLOOKUP(A47,スキル!$A:$K,11,0),"ス",VLOOKUP(A47,スキル!$A:$J,E47+4,FALSE)))</f>
        <v/>
      </c>
      <c r="H47" s="6" t="str">
        <f>IF(E47="","",IF(E47=VLOOKUP(A47,スキル!$A:$K,11,0),"キ",100/G47))</f>
        <v/>
      </c>
      <c r="I47" s="6" t="str">
        <f>IF(E47="","",IF(E47=VLOOKUP(A47,スキル!$A:$K,11,0),"ル",ROUND(F47/H47,1)))</f>
        <v/>
      </c>
      <c r="J47" s="8" t="str">
        <f>IF(E47="","",IF(E47=VLOOKUP(A47,スキル!$A:$K,11,0),"Ｍ",ROUND(G47-I47,0)))</f>
        <v/>
      </c>
      <c r="K47" s="6" t="str">
        <f ca="1">IF(E47="","",IF(E47=VLOOKUP(A47,スキル!$A:$K,11,0),"Ａ",IF(E47=VLOOKUP(A47,スキル!$A:$K,11,0)-1,0,SUM(OFFSET(スキル!$A$2,MATCH(A47,スキル!$A$3:$A$1048576,0),E47+4,1,5-E47)))))</f>
        <v/>
      </c>
      <c r="L47" s="8">
        <f>IF(E47="",VLOOKUP(A47,スキル!$A:$K,10,0),IF(E47=VLOOKUP(A47,スキル!$A:$K,11,0),"Ｘ",J47+K47))</f>
        <v>36</v>
      </c>
      <c r="M47" s="9">
        <f>IF(C47="イベ","-",VLOOKUP(A47,スキル!$A:$K,10,0)*IF(C47="ハピ",10000,30000))</f>
        <v>1080000</v>
      </c>
      <c r="N47" s="9">
        <f t="shared" si="0"/>
        <v>0</v>
      </c>
      <c r="O47" s="9">
        <f>IF(C47="イベ","-",IF(E47=VLOOKUP(A47,スキル!$A:$K,11,0),0,IF(C47="ハピ",L47*10000,L47*30000)))</f>
        <v>1080000</v>
      </c>
      <c r="P47" s="6" t="s">
        <v>92</v>
      </c>
    </row>
    <row r="48" spans="1:16" ht="18" customHeight="1">
      <c r="A48" s="6">
        <v>46</v>
      </c>
      <c r="B48" s="6">
        <v>25</v>
      </c>
      <c r="C48" s="6" t="s">
        <v>39</v>
      </c>
      <c r="D48" s="6" t="s">
        <v>93</v>
      </c>
      <c r="G48" s="6" t="str">
        <f>IF(E48="","",IF(E48=VLOOKUP(A48,スキル!$A:$K,11,0),"ス",VLOOKUP(A48,スキル!$A:$J,E48+4,FALSE)))</f>
        <v/>
      </c>
      <c r="H48" s="6" t="str">
        <f>IF(E48="","",IF(E48=VLOOKUP(A48,スキル!$A:$K,11,0),"キ",100/G48))</f>
        <v/>
      </c>
      <c r="I48" s="6" t="str">
        <f>IF(E48="","",IF(E48=VLOOKUP(A48,スキル!$A:$K,11,0),"ル",ROUND(F48/H48,1)))</f>
        <v/>
      </c>
      <c r="J48" s="8" t="str">
        <f>IF(E48="","",IF(E48=VLOOKUP(A48,スキル!$A:$K,11,0),"Ｍ",ROUND(G48-I48,0)))</f>
        <v/>
      </c>
      <c r="K48" s="6" t="str">
        <f ca="1">IF(E48="","",IF(E48=VLOOKUP(A48,スキル!$A:$K,11,0),"Ａ",IF(E48=VLOOKUP(A48,スキル!$A:$K,11,0)-1,0,SUM(OFFSET(スキル!$A$2,MATCH(A48,スキル!$A$3:$A$1048576,0),E48+4,1,5-E48)))))</f>
        <v/>
      </c>
      <c r="L48" s="8">
        <f>IF(E48="",VLOOKUP(A48,スキル!$A:$K,10,0),IF(E48=VLOOKUP(A48,スキル!$A:$K,11,0),"Ｘ",J48+K48))</f>
        <v>34</v>
      </c>
      <c r="M48" s="9">
        <f>IF(C48="イベ","-",VLOOKUP(A48,スキル!$A:$K,10,0)*IF(C48="ハピ",10000,30000))</f>
        <v>1020000</v>
      </c>
      <c r="N48" s="9">
        <f t="shared" si="0"/>
        <v>0</v>
      </c>
      <c r="O48" s="9">
        <f>IF(C48="イベ","-",IF(E48=VLOOKUP(A48,スキル!$A:$K,11,0),0,IF(C48="ハピ",L48*10000,L48*30000)))</f>
        <v>1020000</v>
      </c>
      <c r="P48" s="6" t="s">
        <v>94</v>
      </c>
    </row>
    <row r="49" spans="1:16" ht="18" customHeight="1">
      <c r="A49" s="6">
        <v>47</v>
      </c>
      <c r="B49" s="6">
        <v>26</v>
      </c>
      <c r="C49" s="6" t="s">
        <v>39</v>
      </c>
      <c r="D49" s="6" t="s">
        <v>95</v>
      </c>
      <c r="G49" s="6" t="str">
        <f>IF(E49="","",IF(E49=VLOOKUP(A49,スキル!$A:$K,11,0),"ス",VLOOKUP(A49,スキル!$A:$J,E49+4,FALSE)))</f>
        <v/>
      </c>
      <c r="H49" s="6" t="str">
        <f>IF(E49="","",IF(E49=VLOOKUP(A49,スキル!$A:$K,11,0),"キ",100/G49))</f>
        <v/>
      </c>
      <c r="I49" s="6" t="str">
        <f>IF(E49="","",IF(E49=VLOOKUP(A49,スキル!$A:$K,11,0),"ル",ROUND(F49/H49,1)))</f>
        <v/>
      </c>
      <c r="J49" s="8" t="str">
        <f>IF(E49="","",IF(E49=VLOOKUP(A49,スキル!$A:$K,11,0),"Ｍ",ROUND(G49-I49,0)))</f>
        <v/>
      </c>
      <c r="K49" s="6" t="str">
        <f ca="1">IF(E49="","",IF(E49=VLOOKUP(A49,スキル!$A:$K,11,0),"Ａ",IF(E49=VLOOKUP(A49,スキル!$A:$K,11,0)-1,0,SUM(OFFSET(スキル!$A$2,MATCH(A49,スキル!$A$3:$A$1048576,0),E49+4,1,5-E49)))))</f>
        <v/>
      </c>
      <c r="L49" s="8">
        <f>IF(E49="",VLOOKUP(A49,スキル!$A:$K,10,0),IF(E49=VLOOKUP(A49,スキル!$A:$K,11,0),"Ｘ",J49+K49))</f>
        <v>32</v>
      </c>
      <c r="M49" s="9">
        <f>IF(C49="イベ","-",VLOOKUP(A49,スキル!$A:$K,10,0)*IF(C49="ハピ",10000,30000))</f>
        <v>960000</v>
      </c>
      <c r="N49" s="9">
        <f t="shared" si="0"/>
        <v>0</v>
      </c>
      <c r="O49" s="9">
        <f>IF(C49="イベ","-",IF(E49=VLOOKUP(A49,スキル!$A:$K,11,0),0,IF(C49="ハピ",L49*10000,L49*30000)))</f>
        <v>960000</v>
      </c>
      <c r="P49" s="6" t="s">
        <v>23</v>
      </c>
    </row>
    <row r="50" spans="1:16" ht="18" customHeight="1">
      <c r="A50" s="6">
        <v>48</v>
      </c>
      <c r="B50" s="6">
        <v>27</v>
      </c>
      <c r="C50" s="6" t="s">
        <v>39</v>
      </c>
      <c r="D50" s="6" t="s">
        <v>96</v>
      </c>
      <c r="G50" s="6" t="str">
        <f>IF(E50="","",IF(E50=VLOOKUP(A50,スキル!$A:$K,11,0),"ス",VLOOKUP(A50,スキル!$A:$J,E50+4,FALSE)))</f>
        <v/>
      </c>
      <c r="H50" s="6" t="str">
        <f>IF(E50="","",IF(E50=VLOOKUP(A50,スキル!$A:$K,11,0),"キ",100/G50))</f>
        <v/>
      </c>
      <c r="I50" s="6" t="str">
        <f>IF(E50="","",IF(E50=VLOOKUP(A50,スキル!$A:$K,11,0),"ル",ROUND(F50/H50,1)))</f>
        <v/>
      </c>
      <c r="J50" s="8" t="str">
        <f>IF(E50="","",IF(E50=VLOOKUP(A50,スキル!$A:$K,11,0),"Ｍ",ROUND(G50-I50,0)))</f>
        <v/>
      </c>
      <c r="K50" s="6" t="str">
        <f ca="1">IF(E50="","",IF(E50=VLOOKUP(A50,スキル!$A:$K,11,0),"Ａ",IF(E50=VLOOKUP(A50,スキル!$A:$K,11,0)-1,0,SUM(OFFSET(スキル!$A$2,MATCH(A50,スキル!$A$3:$A$1048576,0),E50+4,1,5-E50)))))</f>
        <v/>
      </c>
      <c r="L50" s="8">
        <f>IF(E50="",VLOOKUP(A50,スキル!$A:$K,10,0),IF(E50=VLOOKUP(A50,スキル!$A:$K,11,0),"Ｘ",J50+K50))</f>
        <v>32</v>
      </c>
      <c r="M50" s="9">
        <f>IF(C50="イベ","-",VLOOKUP(A50,スキル!$A:$K,10,0)*IF(C50="ハピ",10000,30000))</f>
        <v>960000</v>
      </c>
      <c r="N50" s="9">
        <f t="shared" si="0"/>
        <v>0</v>
      </c>
      <c r="O50" s="9">
        <f>IF(C50="イベ","-",IF(E50=VLOOKUP(A50,スキル!$A:$K,11,0),0,IF(C50="ハピ",L50*10000,L50*30000)))</f>
        <v>960000</v>
      </c>
      <c r="P50" s="6" t="s">
        <v>21</v>
      </c>
    </row>
    <row r="51" spans="1:16" ht="18" customHeight="1">
      <c r="A51" s="6">
        <v>49</v>
      </c>
      <c r="B51" s="6">
        <v>28</v>
      </c>
      <c r="C51" s="6" t="s">
        <v>39</v>
      </c>
      <c r="D51" s="6" t="s">
        <v>97</v>
      </c>
      <c r="G51" s="6" t="str">
        <f>IF(E51="","",IF(E51=VLOOKUP(A51,スキル!$A:$K,11,0),"ス",VLOOKUP(A51,スキル!$A:$J,E51+4,FALSE)))</f>
        <v/>
      </c>
      <c r="H51" s="6" t="str">
        <f>IF(E51="","",IF(E51=VLOOKUP(A51,スキル!$A:$K,11,0),"キ",100/G51))</f>
        <v/>
      </c>
      <c r="I51" s="6" t="str">
        <f>IF(E51="","",IF(E51=VLOOKUP(A51,スキル!$A:$K,11,0),"ル",ROUND(F51/H51,1)))</f>
        <v/>
      </c>
      <c r="J51" s="8" t="str">
        <f>IF(E51="","",IF(E51=VLOOKUP(A51,スキル!$A:$K,11,0),"Ｍ",ROUND(G51-I51,0)))</f>
        <v/>
      </c>
      <c r="K51" s="6" t="str">
        <f ca="1">IF(E51="","",IF(E51=VLOOKUP(A51,スキル!$A:$K,11,0),"Ａ",IF(E51=VLOOKUP(A51,スキル!$A:$K,11,0)-1,0,SUM(OFFSET(スキル!$A$2,MATCH(A51,スキル!$A$3:$A$1048576,0),E51+4,1,5-E51)))))</f>
        <v/>
      </c>
      <c r="L51" s="8">
        <f>IF(E51="",VLOOKUP(A51,スキル!$A:$K,10,0),IF(E51=VLOOKUP(A51,スキル!$A:$K,11,0),"Ｘ",J51+K51))</f>
        <v>34</v>
      </c>
      <c r="M51" s="9">
        <f>IF(C51="イベ","-",VLOOKUP(A51,スキル!$A:$K,10,0)*IF(C51="ハピ",10000,30000))</f>
        <v>1020000</v>
      </c>
      <c r="N51" s="9">
        <f t="shared" si="0"/>
        <v>0</v>
      </c>
      <c r="O51" s="9">
        <f>IF(C51="イベ","-",IF(E51=VLOOKUP(A51,スキル!$A:$K,11,0),0,IF(C51="ハピ",L51*10000,L51*30000)))</f>
        <v>1020000</v>
      </c>
      <c r="P51" s="6" t="s">
        <v>98</v>
      </c>
    </row>
    <row r="52" spans="1:16" ht="18" customHeight="1">
      <c r="A52" s="6">
        <v>50</v>
      </c>
      <c r="B52" s="6">
        <v>29</v>
      </c>
      <c r="C52" s="6" t="s">
        <v>39</v>
      </c>
      <c r="D52" s="6" t="s">
        <v>99</v>
      </c>
      <c r="G52" s="6" t="str">
        <f>IF(E52="","",IF(E52=VLOOKUP(A52,スキル!$A:$K,11,0),"ス",VLOOKUP(A52,スキル!$A:$J,E52+4,FALSE)))</f>
        <v/>
      </c>
      <c r="H52" s="6" t="str">
        <f>IF(E52="","",IF(E52=VLOOKUP(A52,スキル!$A:$K,11,0),"キ",100/G52))</f>
        <v/>
      </c>
      <c r="I52" s="6" t="str">
        <f>IF(E52="","",IF(E52=VLOOKUP(A52,スキル!$A:$K,11,0),"ル",ROUND(F52/H52,1)))</f>
        <v/>
      </c>
      <c r="J52" s="8" t="str">
        <f>IF(E52="","",IF(E52=VLOOKUP(A52,スキル!$A:$K,11,0),"Ｍ",ROUND(G52-I52,0)))</f>
        <v/>
      </c>
      <c r="K52" s="6" t="str">
        <f ca="1">IF(E52="","",IF(E52=VLOOKUP(A52,スキル!$A:$K,11,0),"Ａ",IF(E52=VLOOKUP(A52,スキル!$A:$K,11,0)-1,0,SUM(OFFSET(スキル!$A$2,MATCH(A52,スキル!$A$3:$A$1048576,0),E52+4,1,5-E52)))))</f>
        <v/>
      </c>
      <c r="L52" s="8">
        <f>IF(E52="",VLOOKUP(A52,スキル!$A:$K,10,0),IF(E52=VLOOKUP(A52,スキル!$A:$K,11,0),"Ｘ",J52+K52))</f>
        <v>32</v>
      </c>
      <c r="M52" s="9">
        <f>IF(C52="イベ","-",VLOOKUP(A52,スキル!$A:$K,10,0)*IF(C52="ハピ",10000,30000))</f>
        <v>960000</v>
      </c>
      <c r="N52" s="9">
        <f t="shared" si="0"/>
        <v>0</v>
      </c>
      <c r="O52" s="9">
        <f>IF(C52="イベ","-",IF(E52=VLOOKUP(A52,スキル!$A:$K,11,0),0,IF(C52="ハピ",L52*10000,L52*30000)))</f>
        <v>960000</v>
      </c>
      <c r="P52" s="6" t="s">
        <v>100</v>
      </c>
    </row>
    <row r="53" spans="1:16" ht="18" customHeight="1">
      <c r="A53" s="6">
        <v>51</v>
      </c>
      <c r="C53" s="6" t="s">
        <v>47</v>
      </c>
      <c r="D53" s="6" t="s">
        <v>101</v>
      </c>
      <c r="G53" s="6" t="str">
        <f>IF(E53="","",IF(E53=VLOOKUP(A53,スキル!$A:$K,11,0),"ス",VLOOKUP(A53,スキル!$A:$J,E53+4,FALSE)))</f>
        <v/>
      </c>
      <c r="H53" s="6" t="str">
        <f>IF(E53="","",IF(E53=VLOOKUP(A53,スキル!$A:$K,11,0),"キ",100/G53))</f>
        <v/>
      </c>
      <c r="I53" s="6" t="str">
        <f>IF(E53="","",IF(E53=VLOOKUP(A53,スキル!$A:$K,11,0),"ル",ROUND(F53/H53,1)))</f>
        <v/>
      </c>
      <c r="J53" s="8" t="str">
        <f>IF(E53="","",IF(E53=VLOOKUP(A53,スキル!$A:$K,11,0),"Ｍ",ROUND(G53-I53,0)))</f>
        <v/>
      </c>
      <c r="K53" s="6" t="str">
        <f ca="1">IF(E53="","",IF(E53=VLOOKUP(A53,スキル!$A:$K,11,0),"Ａ",IF(E53=VLOOKUP(A53,スキル!$A:$K,11,0)-1,0,SUM(OFFSET(スキル!$A$2,MATCH(A53,スキル!$A$3:$A$1048576,0),E53+4,1,5-E53)))))</f>
        <v/>
      </c>
      <c r="L53" s="8">
        <f>IF(E53="",VLOOKUP(A53,スキル!$A:$K,10,0),IF(E53=VLOOKUP(A53,スキル!$A:$K,11,0),"Ｘ",J53+K53))</f>
        <v>7</v>
      </c>
      <c r="M53" s="9">
        <f>IF(C53="イベ","-",VLOOKUP(A53,スキル!$A:$K,10,0)*IF(C53="ハピ",10000,30000))</f>
        <v>210000</v>
      </c>
      <c r="N53" s="9">
        <f t="shared" si="0"/>
        <v>0</v>
      </c>
      <c r="O53" s="9">
        <f>IF(C53="イベ","-",IF(E53=VLOOKUP(A53,スキル!$A:$K,11,0),0,IF(C53="ハピ",L53*10000,L53*30000)))</f>
        <v>210000</v>
      </c>
      <c r="P53" s="6" t="s">
        <v>102</v>
      </c>
    </row>
    <row r="54" spans="1:16" ht="18" customHeight="1">
      <c r="A54" s="6">
        <v>52</v>
      </c>
      <c r="C54" s="6" t="s">
        <v>50</v>
      </c>
      <c r="D54" s="6" t="s">
        <v>103</v>
      </c>
      <c r="G54" s="6" t="str">
        <f>IF(E54="","",IF(E54=VLOOKUP(A54,スキル!$A:$K,11,0),"ス",VLOOKUP(A54,スキル!$A:$J,E54+4,FALSE)))</f>
        <v/>
      </c>
      <c r="H54" s="6" t="str">
        <f>IF(E54="","",IF(E54=VLOOKUP(A54,スキル!$A:$K,11,0),"キ",100/G54))</f>
        <v/>
      </c>
      <c r="I54" s="6" t="str">
        <f>IF(E54="","",IF(E54=VLOOKUP(A54,スキル!$A:$K,11,0),"ル",ROUND(F54/H54,1)))</f>
        <v/>
      </c>
      <c r="J54" s="8" t="str">
        <f>IF(E54="","",IF(E54=VLOOKUP(A54,スキル!$A:$K,11,0),"Ｍ",ROUND(G54-I54,0)))</f>
        <v/>
      </c>
      <c r="K54" s="6" t="str">
        <f ca="1">IF(E54="","",IF(E54=VLOOKUP(A54,スキル!$A:$K,11,0),"Ａ",IF(E54=VLOOKUP(A54,スキル!$A:$K,11,0)-1,0,SUM(OFFSET(スキル!$A$2,MATCH(A54,スキル!$A$3:$A$1048576,0),E54+4,1,5-E54)))))</f>
        <v/>
      </c>
      <c r="L54" s="8">
        <f>IF(E54="",VLOOKUP(A54,スキル!$A:$K,10,0),IF(E54=VLOOKUP(A54,スキル!$A:$K,11,0),"Ｘ",J54+K54))</f>
        <v>30</v>
      </c>
      <c r="M54" s="9" t="str">
        <f>IF(C54="イベ","-",VLOOKUP(A54,スキル!$A:$K,10,0)*IF(C54="ハピ",10000,30000))</f>
        <v>-</v>
      </c>
      <c r="N54" s="9" t="str">
        <f t="shared" si="0"/>
        <v>-</v>
      </c>
      <c r="O54" s="9" t="str">
        <f>IF(C54="イベ","-",IF(E54=VLOOKUP(A54,スキル!$A:$K,11,0),0,IF(C54="ハピ",L54*10000,L54*30000)))</f>
        <v>-</v>
      </c>
      <c r="P54" s="6" t="s">
        <v>13</v>
      </c>
    </row>
    <row r="55" spans="1:16" ht="18" customHeight="1">
      <c r="A55" s="6">
        <v>53</v>
      </c>
      <c r="C55" s="6" t="s">
        <v>47</v>
      </c>
      <c r="D55" s="6" t="s">
        <v>104</v>
      </c>
      <c r="G55" s="6" t="str">
        <f>IF(E55="","",IF(E55=VLOOKUP(A55,スキル!$A:$K,11,0),"ス",VLOOKUP(A55,スキル!$A:$J,E55+4,FALSE)))</f>
        <v/>
      </c>
      <c r="H55" s="6" t="str">
        <f>IF(E55="","",IF(E55=VLOOKUP(A55,スキル!$A:$K,11,0),"キ",100/G55))</f>
        <v/>
      </c>
      <c r="I55" s="6" t="str">
        <f>IF(E55="","",IF(E55=VLOOKUP(A55,スキル!$A:$K,11,0),"ル",ROUND(F55/H55,1)))</f>
        <v/>
      </c>
      <c r="J55" s="8" t="str">
        <f>IF(E55="","",IF(E55=VLOOKUP(A55,スキル!$A:$K,11,0),"Ｍ",ROUND(G55-I55,0)))</f>
        <v/>
      </c>
      <c r="K55" s="6" t="str">
        <f ca="1">IF(E55="","",IF(E55=VLOOKUP(A55,スキル!$A:$K,11,0),"Ａ",IF(E55=VLOOKUP(A55,スキル!$A:$K,11,0)-1,0,SUM(OFFSET(スキル!$A$2,MATCH(A55,スキル!$A$3:$A$1048576,0),E55+4,1,5-E55)))))</f>
        <v/>
      </c>
      <c r="L55" s="8">
        <f>IF(E55="",VLOOKUP(A55,スキル!$A:$K,10,0),IF(E55=VLOOKUP(A55,スキル!$A:$K,11,0),"Ｘ",J55+K55))</f>
        <v>7</v>
      </c>
      <c r="M55" s="9">
        <f>IF(C55="イベ","-",VLOOKUP(A55,スキル!$A:$K,10,0)*IF(C55="ハピ",10000,30000))</f>
        <v>210000</v>
      </c>
      <c r="N55" s="9">
        <f t="shared" si="0"/>
        <v>0</v>
      </c>
      <c r="O55" s="9">
        <f>IF(C55="イベ","-",IF(E55=VLOOKUP(A55,スキル!$A:$K,11,0),0,IF(C55="ハピ",L55*10000,L55*30000)))</f>
        <v>210000</v>
      </c>
      <c r="P55" s="6" t="s">
        <v>105</v>
      </c>
    </row>
    <row r="56" spans="1:16" ht="18" customHeight="1">
      <c r="A56" s="6">
        <v>54</v>
      </c>
      <c r="C56" s="6" t="s">
        <v>47</v>
      </c>
      <c r="D56" s="6" t="s">
        <v>106</v>
      </c>
      <c r="G56" s="6" t="str">
        <f>IF(E56="","",IF(E56=VLOOKUP(A56,スキル!$A:$K,11,0),"ス",VLOOKUP(A56,スキル!$A:$J,E56+4,FALSE)))</f>
        <v/>
      </c>
      <c r="H56" s="6" t="str">
        <f>IF(E56="","",IF(E56=VLOOKUP(A56,スキル!$A:$K,11,0),"キ",100/G56))</f>
        <v/>
      </c>
      <c r="I56" s="6" t="str">
        <f>IF(E56="","",IF(E56=VLOOKUP(A56,スキル!$A:$K,11,0),"ル",ROUND(F56/H56,1)))</f>
        <v/>
      </c>
      <c r="J56" s="8" t="str">
        <f>IF(E56="","",IF(E56=VLOOKUP(A56,スキル!$A:$K,11,0),"Ｍ",ROUND(G56-I56,0)))</f>
        <v/>
      </c>
      <c r="K56" s="6" t="str">
        <f ca="1">IF(E56="","",IF(E56=VLOOKUP(A56,スキル!$A:$K,11,0),"Ａ",IF(E56=VLOOKUP(A56,スキル!$A:$K,11,0)-1,0,SUM(OFFSET(スキル!$A$2,MATCH(A56,スキル!$A$3:$A$1048576,0),E56+4,1,5-E56)))))</f>
        <v/>
      </c>
      <c r="L56" s="8">
        <f>IF(E56="",VLOOKUP(A56,スキル!$A:$K,10,0),IF(E56=VLOOKUP(A56,スキル!$A:$K,11,0),"Ｘ",J56+K56))</f>
        <v>7</v>
      </c>
      <c r="M56" s="9">
        <f>IF(C56="イベ","-",VLOOKUP(A56,スキル!$A:$K,10,0)*IF(C56="ハピ",10000,30000))</f>
        <v>210000</v>
      </c>
      <c r="N56" s="9">
        <f t="shared" si="0"/>
        <v>0</v>
      </c>
      <c r="O56" s="9">
        <f>IF(C56="イベ","-",IF(E56=VLOOKUP(A56,スキル!$A:$K,11,0),0,IF(C56="ハピ",L56*10000,L56*30000)))</f>
        <v>210000</v>
      </c>
      <c r="P56" s="6" t="s">
        <v>107</v>
      </c>
    </row>
    <row r="57" spans="1:16" ht="18" customHeight="1">
      <c r="A57" s="6">
        <v>55</v>
      </c>
      <c r="C57" s="6" t="s">
        <v>47</v>
      </c>
      <c r="D57" s="6" t="s">
        <v>108</v>
      </c>
      <c r="G57" s="6" t="str">
        <f>IF(E57="","",IF(E57=VLOOKUP(A57,スキル!$A:$K,11,0),"ス",VLOOKUP(A57,スキル!$A:$J,E57+4,FALSE)))</f>
        <v/>
      </c>
      <c r="H57" s="6" t="str">
        <f>IF(E57="","",IF(E57=VLOOKUP(A57,スキル!$A:$K,11,0),"キ",100/G57))</f>
        <v/>
      </c>
      <c r="I57" s="6" t="str">
        <f>IF(E57="","",IF(E57=VLOOKUP(A57,スキル!$A:$K,11,0),"ル",ROUND(F57/H57,1)))</f>
        <v/>
      </c>
      <c r="J57" s="8" t="str">
        <f>IF(E57="","",IF(E57=VLOOKUP(A57,スキル!$A:$K,11,0),"Ｍ",ROUND(G57-I57,0)))</f>
        <v/>
      </c>
      <c r="K57" s="6" t="str">
        <f ca="1">IF(E57="","",IF(E57=VLOOKUP(A57,スキル!$A:$K,11,0),"Ａ",IF(E57=VLOOKUP(A57,スキル!$A:$K,11,0)-1,0,SUM(OFFSET(スキル!$A$2,MATCH(A57,スキル!$A$3:$A$1048576,0),E57+4,1,5-E57)))))</f>
        <v/>
      </c>
      <c r="L57" s="8">
        <f>IF(E57="",VLOOKUP(A57,スキル!$A:$K,10,0),IF(E57=VLOOKUP(A57,スキル!$A:$K,11,0),"Ｘ",J57+K57))</f>
        <v>9</v>
      </c>
      <c r="M57" s="9">
        <f>IF(C57="イベ","-",VLOOKUP(A57,スキル!$A:$K,10,0)*IF(C57="ハピ",10000,30000))</f>
        <v>270000</v>
      </c>
      <c r="N57" s="9">
        <f t="shared" si="0"/>
        <v>0</v>
      </c>
      <c r="O57" s="9">
        <f>IF(C57="イベ","-",IF(E57=VLOOKUP(A57,スキル!$A:$K,11,0),0,IF(C57="ハピ",L57*10000,L57*30000)))</f>
        <v>270000</v>
      </c>
      <c r="P57" s="6" t="s">
        <v>13</v>
      </c>
    </row>
    <row r="58" spans="1:16" ht="18" customHeight="1">
      <c r="A58" s="6">
        <v>56</v>
      </c>
      <c r="C58" s="6" t="s">
        <v>47</v>
      </c>
      <c r="D58" s="6" t="s">
        <v>109</v>
      </c>
      <c r="G58" s="6" t="str">
        <f>IF(E58="","",IF(E58=VLOOKUP(A58,スキル!$A:$K,11,0),"ス",VLOOKUP(A58,スキル!$A:$J,E58+4,FALSE)))</f>
        <v/>
      </c>
      <c r="H58" s="6" t="str">
        <f>IF(E58="","",IF(E58=VLOOKUP(A58,スキル!$A:$K,11,0),"キ",100/G58))</f>
        <v/>
      </c>
      <c r="I58" s="6" t="str">
        <f>IF(E58="","",IF(E58=VLOOKUP(A58,スキル!$A:$K,11,0),"ル",ROUND(F58/H58,1)))</f>
        <v/>
      </c>
      <c r="J58" s="8" t="str">
        <f>IF(E58="","",IF(E58=VLOOKUP(A58,スキル!$A:$K,11,0),"Ｍ",ROUND(G58-I58,0)))</f>
        <v/>
      </c>
      <c r="K58" s="6" t="str">
        <f ca="1">IF(E58="","",IF(E58=VLOOKUP(A58,スキル!$A:$K,11,0),"Ａ",IF(E58=VLOOKUP(A58,スキル!$A:$K,11,0)-1,0,SUM(OFFSET(スキル!$A$2,MATCH(A58,スキル!$A$3:$A$1048576,0),E58+4,1,5-E58)))))</f>
        <v/>
      </c>
      <c r="L58" s="8">
        <f>IF(E58="",VLOOKUP(A58,スキル!$A:$K,10,0),IF(E58=VLOOKUP(A58,スキル!$A:$K,11,0),"Ｘ",J58+K58))</f>
        <v>6</v>
      </c>
      <c r="M58" s="9">
        <f>IF(C58="イベ","-",VLOOKUP(A58,スキル!$A:$K,10,0)*IF(C58="ハピ",10000,30000))</f>
        <v>180000</v>
      </c>
      <c r="N58" s="9">
        <f t="shared" si="0"/>
        <v>0</v>
      </c>
      <c r="O58" s="9">
        <f>IF(C58="イベ","-",IF(E58=VLOOKUP(A58,スキル!$A:$K,11,0),0,IF(C58="ハピ",L58*10000,L58*30000)))</f>
        <v>180000</v>
      </c>
      <c r="P58" s="6" t="s">
        <v>110</v>
      </c>
    </row>
    <row r="59" spans="1:16" ht="18" customHeight="1">
      <c r="A59" s="6">
        <v>57</v>
      </c>
      <c r="C59" s="6" t="s">
        <v>47</v>
      </c>
      <c r="D59" s="6" t="s">
        <v>111</v>
      </c>
      <c r="G59" s="6" t="str">
        <f>IF(E59="","",IF(E59=VLOOKUP(A59,スキル!$A:$K,11,0),"ス",VLOOKUP(A59,スキル!$A:$J,E59+4,FALSE)))</f>
        <v/>
      </c>
      <c r="H59" s="6" t="str">
        <f>IF(E59="","",IF(E59=VLOOKUP(A59,スキル!$A:$K,11,0),"キ",100/G59))</f>
        <v/>
      </c>
      <c r="I59" s="6" t="str">
        <f>IF(E59="","",IF(E59=VLOOKUP(A59,スキル!$A:$K,11,0),"ル",ROUND(F59/H59,1)))</f>
        <v/>
      </c>
      <c r="J59" s="8" t="str">
        <f>IF(E59="","",IF(E59=VLOOKUP(A59,スキル!$A:$K,11,0),"Ｍ",ROUND(G59-I59,0)))</f>
        <v/>
      </c>
      <c r="K59" s="6" t="str">
        <f ca="1">IF(E59="","",IF(E59=VLOOKUP(A59,スキル!$A:$K,11,0),"Ａ",IF(E59=VLOOKUP(A59,スキル!$A:$K,11,0)-1,0,SUM(OFFSET(スキル!$A$2,MATCH(A59,スキル!$A$3:$A$1048576,0),E59+4,1,5-E59)))))</f>
        <v/>
      </c>
      <c r="L59" s="8">
        <f>IF(E59="",VLOOKUP(A59,スキル!$A:$K,10,0),IF(E59=VLOOKUP(A59,スキル!$A:$K,11,0),"Ｘ",J59+K59))</f>
        <v>6</v>
      </c>
      <c r="M59" s="9">
        <f>IF(C59="イベ","-",VLOOKUP(A59,スキル!$A:$K,10,0)*IF(C59="ハピ",10000,30000))</f>
        <v>180000</v>
      </c>
      <c r="N59" s="9">
        <f t="shared" si="0"/>
        <v>0</v>
      </c>
      <c r="O59" s="9">
        <f>IF(C59="イベ","-",IF(E59=VLOOKUP(A59,スキル!$A:$K,11,0),0,IF(C59="ハピ",L59*10000,L59*30000)))</f>
        <v>180000</v>
      </c>
      <c r="P59" s="6" t="s">
        <v>17</v>
      </c>
    </row>
    <row r="60" spans="1:16" ht="18" customHeight="1">
      <c r="A60" s="6">
        <v>58</v>
      </c>
      <c r="C60" s="6" t="s">
        <v>47</v>
      </c>
      <c r="D60" s="6" t="s">
        <v>112</v>
      </c>
      <c r="G60" s="6" t="str">
        <f>IF(E60="","",IF(E60=VLOOKUP(A60,スキル!$A:$K,11,0),"ス",VLOOKUP(A60,スキル!$A:$J,E60+4,FALSE)))</f>
        <v/>
      </c>
      <c r="H60" s="6" t="str">
        <f>IF(E60="","",IF(E60=VLOOKUP(A60,スキル!$A:$K,11,0),"キ",100/G60))</f>
        <v/>
      </c>
      <c r="I60" s="6" t="str">
        <f>IF(E60="","",IF(E60=VLOOKUP(A60,スキル!$A:$K,11,0),"ル",ROUND(F60/H60,1)))</f>
        <v/>
      </c>
      <c r="J60" s="8" t="str">
        <f>IF(E60="","",IF(E60=VLOOKUP(A60,スキル!$A:$K,11,0),"Ｍ",ROUND(G60-I60,0)))</f>
        <v/>
      </c>
      <c r="K60" s="6" t="str">
        <f ca="1">IF(E60="","",IF(E60=VLOOKUP(A60,スキル!$A:$K,11,0),"Ａ",IF(E60=VLOOKUP(A60,スキル!$A:$K,11,0)-1,0,SUM(OFFSET(スキル!$A$2,MATCH(A60,スキル!$A$3:$A$1048576,0),E60+4,1,5-E60)))))</f>
        <v/>
      </c>
      <c r="L60" s="8">
        <f>IF(E60="",VLOOKUP(A60,スキル!$A:$K,10,0),IF(E60=VLOOKUP(A60,スキル!$A:$K,11,0),"Ｘ",J60+K60))</f>
        <v>7</v>
      </c>
      <c r="M60" s="9">
        <f>IF(C60="イベ","-",VLOOKUP(A60,スキル!$A:$K,10,0)*IF(C60="ハピ",10000,30000))</f>
        <v>210000</v>
      </c>
      <c r="N60" s="9">
        <f t="shared" si="0"/>
        <v>0</v>
      </c>
      <c r="O60" s="9">
        <f>IF(C60="イベ","-",IF(E60=VLOOKUP(A60,スキル!$A:$K,11,0),0,IF(C60="ハピ",L60*10000,L60*30000)))</f>
        <v>210000</v>
      </c>
      <c r="P60" s="6" t="s">
        <v>113</v>
      </c>
    </row>
    <row r="61" spans="1:16" ht="18" customHeight="1">
      <c r="A61" s="6">
        <v>59</v>
      </c>
      <c r="C61" s="6" t="s">
        <v>47</v>
      </c>
      <c r="D61" s="6" t="s">
        <v>114</v>
      </c>
      <c r="G61" s="6" t="str">
        <f>IF(E61="","",IF(E61=VLOOKUP(A61,スキル!$A:$K,11,0),"ス",VLOOKUP(A61,スキル!$A:$J,E61+4,FALSE)))</f>
        <v/>
      </c>
      <c r="H61" s="6" t="str">
        <f>IF(E61="","",IF(E61=VLOOKUP(A61,スキル!$A:$K,11,0),"キ",100/G61))</f>
        <v/>
      </c>
      <c r="I61" s="6" t="str">
        <f>IF(E61="","",IF(E61=VLOOKUP(A61,スキル!$A:$K,11,0),"ル",ROUND(F61/H61,1)))</f>
        <v/>
      </c>
      <c r="J61" s="8" t="str">
        <f>IF(E61="","",IF(E61=VLOOKUP(A61,スキル!$A:$K,11,0),"Ｍ",ROUND(G61-I61,0)))</f>
        <v/>
      </c>
      <c r="K61" s="6" t="str">
        <f ca="1">IF(E61="","",IF(E61=VLOOKUP(A61,スキル!$A:$K,11,0),"Ａ",IF(E61=VLOOKUP(A61,スキル!$A:$K,11,0)-1,0,SUM(OFFSET(スキル!$A$2,MATCH(A61,スキル!$A$3:$A$1048576,0),E61+4,1,5-E61)))))</f>
        <v/>
      </c>
      <c r="L61" s="8">
        <f>IF(E61="",VLOOKUP(A61,スキル!$A:$K,10,0),IF(E61=VLOOKUP(A61,スキル!$A:$K,11,0),"Ｘ",J61+K61))</f>
        <v>6</v>
      </c>
      <c r="M61" s="9">
        <f>IF(C61="イベ","-",VLOOKUP(A61,スキル!$A:$K,10,0)*IF(C61="ハピ",10000,30000))</f>
        <v>180000</v>
      </c>
      <c r="N61" s="9">
        <f t="shared" si="0"/>
        <v>0</v>
      </c>
      <c r="O61" s="9">
        <f>IF(C61="イベ","-",IF(E61=VLOOKUP(A61,スキル!$A:$K,11,0),0,IF(C61="ハピ",L61*10000,L61*30000)))</f>
        <v>180000</v>
      </c>
      <c r="P61" s="6" t="s">
        <v>21</v>
      </c>
    </row>
    <row r="62" spans="1:16" ht="18" customHeight="1">
      <c r="A62" s="6">
        <v>60</v>
      </c>
      <c r="C62" s="6" t="s">
        <v>47</v>
      </c>
      <c r="D62" s="6" t="s">
        <v>115</v>
      </c>
      <c r="G62" s="6" t="str">
        <f>IF(E62="","",IF(E62=VLOOKUP(A62,スキル!$A:$K,11,0),"ス",VLOOKUP(A62,スキル!$A:$J,E62+4,FALSE)))</f>
        <v/>
      </c>
      <c r="H62" s="6" t="str">
        <f>IF(E62="","",IF(E62=VLOOKUP(A62,スキル!$A:$K,11,0),"キ",100/G62))</f>
        <v/>
      </c>
      <c r="I62" s="6" t="str">
        <f>IF(E62="","",IF(E62=VLOOKUP(A62,スキル!$A:$K,11,0),"ル",ROUND(F62/H62,1)))</f>
        <v/>
      </c>
      <c r="J62" s="8" t="str">
        <f>IF(E62="","",IF(E62=VLOOKUP(A62,スキル!$A:$K,11,0),"Ｍ",ROUND(G62-I62,0)))</f>
        <v/>
      </c>
      <c r="K62" s="6" t="str">
        <f ca="1">IF(E62="","",IF(E62=VLOOKUP(A62,スキル!$A:$K,11,0),"Ａ",IF(E62=VLOOKUP(A62,スキル!$A:$K,11,0)-1,0,SUM(OFFSET(スキル!$A$2,MATCH(A62,スキル!$A$3:$A$1048576,0),E62+4,1,5-E62)))))</f>
        <v/>
      </c>
      <c r="L62" s="8">
        <f>IF(E62="",VLOOKUP(A62,スキル!$A:$K,10,0),IF(E62=VLOOKUP(A62,スキル!$A:$K,11,0),"Ｘ",J62+K62))</f>
        <v>6</v>
      </c>
      <c r="M62" s="9">
        <f>IF(C62="イベ","-",VLOOKUP(A62,スキル!$A:$K,10,0)*IF(C62="ハピ",10000,30000))</f>
        <v>180000</v>
      </c>
      <c r="N62" s="9">
        <f t="shared" si="0"/>
        <v>0</v>
      </c>
      <c r="O62" s="9">
        <f>IF(C62="イベ","-",IF(E62=VLOOKUP(A62,スキル!$A:$K,11,0),0,IF(C62="ハピ",L62*10000,L62*30000)))</f>
        <v>180000</v>
      </c>
      <c r="P62" s="6" t="s">
        <v>23</v>
      </c>
    </row>
    <row r="63" spans="1:16" ht="18" customHeight="1">
      <c r="A63" s="6">
        <v>61</v>
      </c>
      <c r="C63" s="6" t="s">
        <v>47</v>
      </c>
      <c r="D63" s="6" t="s">
        <v>116</v>
      </c>
      <c r="G63" s="6" t="str">
        <f>IF(E63="","",IF(E63=VLOOKUP(A63,スキル!$A:$K,11,0),"ス",VLOOKUP(A63,スキル!$A:$J,E63+4,FALSE)))</f>
        <v/>
      </c>
      <c r="H63" s="6" t="str">
        <f>IF(E63="","",IF(E63=VLOOKUP(A63,スキル!$A:$K,11,0),"キ",100/G63))</f>
        <v/>
      </c>
      <c r="I63" s="6" t="str">
        <f>IF(E63="","",IF(E63=VLOOKUP(A63,スキル!$A:$K,11,0),"ル",ROUND(F63/H63,1)))</f>
        <v/>
      </c>
      <c r="J63" s="8" t="str">
        <f>IF(E63="","",IF(E63=VLOOKUP(A63,スキル!$A:$K,11,0),"Ｍ",ROUND(G63-I63,0)))</f>
        <v/>
      </c>
      <c r="K63" s="6" t="str">
        <f ca="1">IF(E63="","",IF(E63=VLOOKUP(A63,スキル!$A:$K,11,0),"Ａ",IF(E63=VLOOKUP(A63,スキル!$A:$K,11,0)-1,0,SUM(OFFSET(スキル!$A$2,MATCH(A63,スキル!$A$3:$A$1048576,0),E63+4,1,5-E63)))))</f>
        <v/>
      </c>
      <c r="L63" s="8">
        <f>IF(E63="",VLOOKUP(A63,スキル!$A:$K,10,0),IF(E63=VLOOKUP(A63,スキル!$A:$K,11,0),"Ｘ",J63+K63))</f>
        <v>7</v>
      </c>
      <c r="M63" s="9">
        <f>IF(C63="イベ","-",VLOOKUP(A63,スキル!$A:$K,10,0)*IF(C63="ハピ",10000,30000))</f>
        <v>210000</v>
      </c>
      <c r="N63" s="9">
        <f t="shared" si="0"/>
        <v>0</v>
      </c>
      <c r="O63" s="9">
        <f>IF(C63="イベ","-",IF(E63=VLOOKUP(A63,スキル!$A:$K,11,0),0,IF(C63="ハピ",L63*10000,L63*30000)))</f>
        <v>210000</v>
      </c>
      <c r="P63" s="6" t="s">
        <v>110</v>
      </c>
    </row>
    <row r="64" spans="1:16" ht="18" customHeight="1">
      <c r="A64" s="6">
        <v>62</v>
      </c>
      <c r="C64" s="6" t="s">
        <v>47</v>
      </c>
      <c r="D64" s="6" t="s">
        <v>117</v>
      </c>
      <c r="G64" s="6" t="str">
        <f>IF(E64="","",IF(E64=VLOOKUP(A64,スキル!$A:$K,11,0),"ス",VLOOKUP(A64,スキル!$A:$J,E64+4,FALSE)))</f>
        <v/>
      </c>
      <c r="H64" s="6" t="str">
        <f>IF(E64="","",IF(E64=VLOOKUP(A64,スキル!$A:$K,11,0),"キ",100/G64))</f>
        <v/>
      </c>
      <c r="I64" s="6" t="str">
        <f>IF(E64="","",IF(E64=VLOOKUP(A64,スキル!$A:$K,11,0),"ル",ROUND(F64/H64,1)))</f>
        <v/>
      </c>
      <c r="J64" s="8" t="str">
        <f>IF(E64="","",IF(E64=VLOOKUP(A64,スキル!$A:$K,11,0),"Ｍ",ROUND(G64-I64,0)))</f>
        <v/>
      </c>
      <c r="K64" s="6" t="str">
        <f ca="1">IF(E64="","",IF(E64=VLOOKUP(A64,スキル!$A:$K,11,0),"Ａ",IF(E64=VLOOKUP(A64,スキル!$A:$K,11,0)-1,0,SUM(OFFSET(スキル!$A$2,MATCH(A64,スキル!$A$3:$A$1048576,0),E64+4,1,5-E64)))))</f>
        <v/>
      </c>
      <c r="L64" s="8">
        <f>IF(E64="",VLOOKUP(A64,スキル!$A:$K,10,0),IF(E64=VLOOKUP(A64,スキル!$A:$K,11,0),"Ｘ",J64+K64))</f>
        <v>6</v>
      </c>
      <c r="M64" s="9">
        <f>IF(C64="イベ","-",VLOOKUP(A64,スキル!$A:$K,10,0)*IF(C64="ハピ",10000,30000))</f>
        <v>180000</v>
      </c>
      <c r="N64" s="9">
        <f t="shared" si="0"/>
        <v>0</v>
      </c>
      <c r="O64" s="9">
        <f>IF(C64="イベ","-",IF(E64=VLOOKUP(A64,スキル!$A:$K,11,0),0,IF(C64="ハピ",L64*10000,L64*30000)))</f>
        <v>180000</v>
      </c>
      <c r="P64" s="6" t="s">
        <v>113</v>
      </c>
    </row>
    <row r="65" spans="1:16" ht="18" customHeight="1">
      <c r="A65" s="6">
        <v>63</v>
      </c>
      <c r="B65" s="6">
        <v>30</v>
      </c>
      <c r="C65" s="6" t="s">
        <v>39</v>
      </c>
      <c r="D65" s="6" t="s">
        <v>118</v>
      </c>
      <c r="G65" s="6" t="str">
        <f>IF(E65="","",IF(E65=VLOOKUP(A65,スキル!$A:$K,11,0),"ス",VLOOKUP(A65,スキル!$A:$J,E65+4,FALSE)))</f>
        <v/>
      </c>
      <c r="H65" s="6" t="str">
        <f>IF(E65="","",IF(E65=VLOOKUP(A65,スキル!$A:$K,11,0),"キ",100/G65))</f>
        <v/>
      </c>
      <c r="I65" s="6" t="str">
        <f>IF(E65="","",IF(E65=VLOOKUP(A65,スキル!$A:$K,11,0),"ル",ROUND(F65/H65,1)))</f>
        <v/>
      </c>
      <c r="J65" s="8" t="str">
        <f>IF(E65="","",IF(E65=VLOOKUP(A65,スキル!$A:$K,11,0),"Ｍ",ROUND(G65-I65,0)))</f>
        <v/>
      </c>
      <c r="K65" s="6" t="str">
        <f ca="1">IF(E65="","",IF(E65=VLOOKUP(A65,スキル!$A:$K,11,0),"Ａ",IF(E65=VLOOKUP(A65,スキル!$A:$K,11,0)-1,0,SUM(OFFSET(スキル!$A$2,MATCH(A65,スキル!$A$3:$A$1048576,0),E65+4,1,5-E65)))))</f>
        <v/>
      </c>
      <c r="L65" s="8">
        <f>IF(E65="",VLOOKUP(A65,スキル!$A:$K,10,0),IF(E65=VLOOKUP(A65,スキル!$A:$K,11,0),"Ｘ",J65+K65))</f>
        <v>34</v>
      </c>
      <c r="M65" s="9">
        <f>IF(C65="イベ","-",VLOOKUP(A65,スキル!$A:$K,10,0)*IF(C65="ハピ",10000,30000))</f>
        <v>1020000</v>
      </c>
      <c r="N65" s="9">
        <f t="shared" si="0"/>
        <v>0</v>
      </c>
      <c r="O65" s="9">
        <f>IF(C65="イベ","-",IF(E65=VLOOKUP(A65,スキル!$A:$K,11,0),0,IF(C65="ハピ",L65*10000,L65*30000)))</f>
        <v>1020000</v>
      </c>
      <c r="P65" s="6" t="s">
        <v>119</v>
      </c>
    </row>
    <row r="66" spans="1:16" ht="18" customHeight="1">
      <c r="A66" s="6">
        <v>64</v>
      </c>
      <c r="C66" s="6" t="s">
        <v>47</v>
      </c>
      <c r="D66" s="6" t="s">
        <v>120</v>
      </c>
      <c r="G66" s="6" t="str">
        <f>IF(E66="","",IF(E66=VLOOKUP(A66,スキル!$A:$K,11,0),"ス",VLOOKUP(A66,スキル!$A:$J,E66+4,FALSE)))</f>
        <v/>
      </c>
      <c r="H66" s="6" t="str">
        <f>IF(E66="","",IF(E66=VLOOKUP(A66,スキル!$A:$K,11,0),"キ",100/G66))</f>
        <v/>
      </c>
      <c r="I66" s="6" t="str">
        <f>IF(E66="","",IF(E66=VLOOKUP(A66,スキル!$A:$K,11,0),"ル",ROUND(F66/H66,1)))</f>
        <v/>
      </c>
      <c r="J66" s="8" t="str">
        <f>IF(E66="","",IF(E66=VLOOKUP(A66,スキル!$A:$K,11,0),"Ｍ",ROUND(G66-I66,0)))</f>
        <v/>
      </c>
      <c r="K66" s="6" t="str">
        <f ca="1">IF(E66="","",IF(E66=VLOOKUP(A66,スキル!$A:$K,11,0),"Ａ",IF(E66=VLOOKUP(A66,スキル!$A:$K,11,0)-1,0,SUM(OFFSET(スキル!$A$2,MATCH(A66,スキル!$A$3:$A$1048576,0),E66+4,1,5-E66)))))</f>
        <v/>
      </c>
      <c r="L66" s="8">
        <f>IF(E66="",VLOOKUP(A66,スキル!$A:$K,10,0),IF(E66=VLOOKUP(A66,スキル!$A:$K,11,0),"Ｘ",J66+K66))</f>
        <v>36</v>
      </c>
      <c r="M66" s="9">
        <f>IF(C66="イベ","-",VLOOKUP(A66,スキル!$A:$K,10,0)*IF(C66="ハピ",10000,30000))</f>
        <v>1080000</v>
      </c>
      <c r="N66" s="9">
        <f t="shared" si="0"/>
        <v>0</v>
      </c>
      <c r="O66" s="9">
        <f>IF(C66="イベ","-",IF(E66=VLOOKUP(A66,スキル!$A:$K,11,0),0,IF(C66="ハピ",L66*10000,L66*30000)))</f>
        <v>1080000</v>
      </c>
      <c r="P66" s="6" t="s">
        <v>121</v>
      </c>
    </row>
    <row r="67" spans="1:16" ht="18" customHeight="1">
      <c r="A67" s="6">
        <v>65</v>
      </c>
      <c r="B67" s="6">
        <v>31</v>
      </c>
      <c r="C67" s="6" t="s">
        <v>39</v>
      </c>
      <c r="D67" s="6" t="s">
        <v>122</v>
      </c>
      <c r="G67" s="6" t="str">
        <f>IF(E67="","",IF(E67=VLOOKUP(A67,スキル!$A:$K,11,0),"ス",VLOOKUP(A67,スキル!$A:$J,E67+4,FALSE)))</f>
        <v/>
      </c>
      <c r="H67" s="6" t="str">
        <f>IF(E67="","",IF(E67=VLOOKUP(A67,スキル!$A:$K,11,0),"キ",100/G67))</f>
        <v/>
      </c>
      <c r="I67" s="6" t="str">
        <f>IF(E67="","",IF(E67=VLOOKUP(A67,スキル!$A:$K,11,0),"ル",ROUND(F67/H67,1)))</f>
        <v/>
      </c>
      <c r="J67" s="8" t="str">
        <f>IF(E67="","",IF(E67=VLOOKUP(A67,スキル!$A:$K,11,0),"Ｍ",ROUND(G67-I67,0)))</f>
        <v/>
      </c>
      <c r="K67" s="6" t="str">
        <f ca="1">IF(E67="","",IF(E67=VLOOKUP(A67,スキル!$A:$K,11,0),"Ａ",IF(E67=VLOOKUP(A67,スキル!$A:$K,11,0)-1,0,SUM(OFFSET(スキル!$A$2,MATCH(A67,スキル!$A$3:$A$1048576,0),E67+4,1,5-E67)))))</f>
        <v/>
      </c>
      <c r="L67" s="8">
        <f>IF(E67="",VLOOKUP(A67,スキル!$A:$K,10,0),IF(E67=VLOOKUP(A67,スキル!$A:$K,11,0),"Ｘ",J67+K67))</f>
        <v>35</v>
      </c>
      <c r="M67" s="9">
        <f>IF(C67="イベ","-",VLOOKUP(A67,スキル!$A:$K,10,0)*IF(C67="ハピ",10000,30000))</f>
        <v>1050000</v>
      </c>
      <c r="N67" s="9">
        <f t="shared" si="0"/>
        <v>0</v>
      </c>
      <c r="O67" s="9">
        <f>IF(C67="イベ","-",IF(E67=VLOOKUP(A67,スキル!$A:$K,11,0),0,IF(C67="ハピ",L67*10000,L67*30000)))</f>
        <v>1050000</v>
      </c>
      <c r="P67" s="6" t="s">
        <v>123</v>
      </c>
    </row>
    <row r="68" spans="1:16" ht="18" customHeight="1">
      <c r="A68" s="6">
        <v>66</v>
      </c>
      <c r="B68" s="6">
        <v>32</v>
      </c>
      <c r="C68" s="6" t="s">
        <v>39</v>
      </c>
      <c r="D68" s="6" t="s">
        <v>124</v>
      </c>
      <c r="G68" s="6" t="str">
        <f>IF(E68="","",IF(E68=VLOOKUP(A68,スキル!$A:$K,11,0),"ス",VLOOKUP(A68,スキル!$A:$J,E68+4,FALSE)))</f>
        <v/>
      </c>
      <c r="H68" s="6" t="str">
        <f>IF(E68="","",IF(E68=VLOOKUP(A68,スキル!$A:$K,11,0),"キ",100/G68))</f>
        <v/>
      </c>
      <c r="I68" s="6" t="str">
        <f>IF(E68="","",IF(E68=VLOOKUP(A68,スキル!$A:$K,11,0),"ル",ROUND(F68/H68,1)))</f>
        <v/>
      </c>
      <c r="J68" s="8" t="str">
        <f>IF(E68="","",IF(E68=VLOOKUP(A68,スキル!$A:$K,11,0),"Ｍ",ROUND(G68-I68,0)))</f>
        <v/>
      </c>
      <c r="K68" s="6" t="str">
        <f ca="1">IF(E68="","",IF(E68=VLOOKUP(A68,スキル!$A:$K,11,0),"Ａ",IF(E68=VLOOKUP(A68,スキル!$A:$K,11,0)-1,0,SUM(OFFSET(スキル!$A$2,MATCH(A68,スキル!$A$3:$A$1048576,0),E68+4,1,5-E68)))))</f>
        <v/>
      </c>
      <c r="L68" s="8">
        <f>IF(E68="",VLOOKUP(A68,スキル!$A:$K,10,0),IF(E68=VLOOKUP(A68,スキル!$A:$K,11,0),"Ｘ",J68+K68))</f>
        <v>36</v>
      </c>
      <c r="M68" s="9">
        <f>IF(C68="イベ","-",VLOOKUP(A68,スキル!$A:$K,10,0)*IF(C68="ハピ",10000,30000))</f>
        <v>1080000</v>
      </c>
      <c r="N68" s="9">
        <f t="shared" si="0"/>
        <v>0</v>
      </c>
      <c r="O68" s="9">
        <f>IF(C68="イベ","-",IF(E68=VLOOKUP(A68,スキル!$A:$K,11,0),0,IF(C68="ハピ",L68*10000,L68*30000)))</f>
        <v>1080000</v>
      </c>
      <c r="P68" s="6" t="s">
        <v>89</v>
      </c>
    </row>
    <row r="69" spans="1:16" ht="18" customHeight="1">
      <c r="A69" s="6">
        <v>67</v>
      </c>
      <c r="C69" s="6" t="s">
        <v>47</v>
      </c>
      <c r="D69" s="6" t="s">
        <v>125</v>
      </c>
      <c r="G69" s="6" t="str">
        <f>IF(E69="","",IF(E69=VLOOKUP(A69,スキル!$A:$K,11,0),"ス",VLOOKUP(A69,スキル!$A:$J,E69+4,FALSE)))</f>
        <v/>
      </c>
      <c r="H69" s="6" t="str">
        <f>IF(E69="","",IF(E69=VLOOKUP(A69,スキル!$A:$K,11,0),"キ",100/G69))</f>
        <v/>
      </c>
      <c r="I69" s="6" t="str">
        <f>IF(E69="","",IF(E69=VLOOKUP(A69,スキル!$A:$K,11,0),"ル",ROUND(F69/H69,1)))</f>
        <v/>
      </c>
      <c r="J69" s="8" t="str">
        <f>IF(E69="","",IF(E69=VLOOKUP(A69,スキル!$A:$K,11,0),"Ｍ",ROUND(G69-I69,0)))</f>
        <v/>
      </c>
      <c r="K69" s="6" t="str">
        <f ca="1">IF(E69="","",IF(E69=VLOOKUP(A69,スキル!$A:$K,11,0),"Ａ",IF(E69=VLOOKUP(A69,スキル!$A:$K,11,0)-1,0,SUM(OFFSET(スキル!$A$2,MATCH(A69,スキル!$A$3:$A$1048576,0),E69+4,1,5-E69)))))</f>
        <v/>
      </c>
      <c r="L69" s="8">
        <f>IF(E69="",VLOOKUP(A69,スキル!$A:$K,10,0),IF(E69=VLOOKUP(A69,スキル!$A:$K,11,0),"Ｘ",J69+K69))</f>
        <v>7</v>
      </c>
      <c r="M69" s="9">
        <f>IF(C69="イベ","-",VLOOKUP(A69,スキル!$A:$K,10,0)*IF(C69="ハピ",10000,30000))</f>
        <v>210000</v>
      </c>
      <c r="N69" s="9">
        <f t="shared" si="0"/>
        <v>0</v>
      </c>
      <c r="O69" s="9">
        <f>IF(C69="イベ","-",IF(E69=VLOOKUP(A69,スキル!$A:$K,11,0),0,IF(C69="ハピ",L69*10000,L69*30000)))</f>
        <v>210000</v>
      </c>
      <c r="P69" s="6" t="s">
        <v>126</v>
      </c>
    </row>
    <row r="70" spans="1:16" ht="18" customHeight="1">
      <c r="A70" s="6">
        <v>68</v>
      </c>
      <c r="C70" s="6" t="s">
        <v>47</v>
      </c>
      <c r="D70" s="6" t="s">
        <v>127</v>
      </c>
      <c r="G70" s="6" t="str">
        <f>IF(E70="","",IF(E70=VLOOKUP(A70,スキル!$A:$K,11,0),"ス",VLOOKUP(A70,スキル!$A:$J,E70+4,FALSE)))</f>
        <v/>
      </c>
      <c r="H70" s="6" t="str">
        <f>IF(E70="","",IF(E70=VLOOKUP(A70,スキル!$A:$K,11,0),"キ",100/G70))</f>
        <v/>
      </c>
      <c r="I70" s="6" t="str">
        <f>IF(E70="","",IF(E70=VLOOKUP(A70,スキル!$A:$K,11,0),"ル",ROUND(F70/H70,1)))</f>
        <v/>
      </c>
      <c r="J70" s="8" t="str">
        <f>IF(E70="","",IF(E70=VLOOKUP(A70,スキル!$A:$K,11,0),"Ｍ",ROUND(G70-I70,0)))</f>
        <v/>
      </c>
      <c r="K70" s="6" t="str">
        <f ca="1">IF(E70="","",IF(E70=VLOOKUP(A70,スキル!$A:$K,11,0),"Ａ",IF(E70=VLOOKUP(A70,スキル!$A:$K,11,0)-1,0,SUM(OFFSET(スキル!$A$2,MATCH(A70,スキル!$A$3:$A$1048576,0),E70+4,1,5-E70)))))</f>
        <v/>
      </c>
      <c r="L70" s="8">
        <f>IF(E70="",VLOOKUP(A70,スキル!$A:$K,10,0),IF(E70=VLOOKUP(A70,スキル!$A:$K,11,0),"Ｘ",J70+K70))</f>
        <v>7</v>
      </c>
      <c r="M70" s="9">
        <f>IF(C70="イベ","-",VLOOKUP(A70,スキル!$A:$K,10,0)*IF(C70="ハピ",10000,30000))</f>
        <v>210000</v>
      </c>
      <c r="N70" s="9">
        <f t="shared" si="0"/>
        <v>0</v>
      </c>
      <c r="O70" s="9">
        <f>IF(C70="イベ","-",IF(E70=VLOOKUP(A70,スキル!$A:$K,11,0),0,IF(C70="ハピ",L70*10000,L70*30000)))</f>
        <v>210000</v>
      </c>
      <c r="P70" s="6" t="s">
        <v>128</v>
      </c>
    </row>
    <row r="71" spans="1:16" ht="18" customHeight="1">
      <c r="A71" s="6">
        <v>69</v>
      </c>
      <c r="C71" s="6" t="s">
        <v>50</v>
      </c>
      <c r="D71" s="6" t="s">
        <v>129</v>
      </c>
      <c r="G71" s="6" t="str">
        <f>IF(E71="","",IF(E71=VLOOKUP(A71,スキル!$A:$K,11,0),"ス",VLOOKUP(A71,スキル!$A:$J,E71+4,FALSE)))</f>
        <v/>
      </c>
      <c r="H71" s="6" t="str">
        <f>IF(E71="","",IF(E71=VLOOKUP(A71,スキル!$A:$K,11,0),"キ",100/G71))</f>
        <v/>
      </c>
      <c r="I71" s="6" t="str">
        <f>IF(E71="","",IF(E71=VLOOKUP(A71,スキル!$A:$K,11,0),"ル",ROUND(F71/H71,1)))</f>
        <v/>
      </c>
      <c r="J71" s="8" t="str">
        <f>IF(E71="","",IF(E71=VLOOKUP(A71,スキル!$A:$K,11,0),"Ｍ",ROUND(G71-I71,0)))</f>
        <v/>
      </c>
      <c r="K71" s="6" t="str">
        <f ca="1">IF(E71="","",IF(E71=VLOOKUP(A71,スキル!$A:$K,11,0),"Ａ",IF(E71=VLOOKUP(A71,スキル!$A:$K,11,0)-1,0,SUM(OFFSET(スキル!$A$2,MATCH(A71,スキル!$A$3:$A$1048576,0),E71+4,1,5-E71)))))</f>
        <v/>
      </c>
      <c r="L71" s="8">
        <f>IF(E71="",VLOOKUP(A71,スキル!$A:$K,10,0),IF(E71=VLOOKUP(A71,スキル!$A:$K,11,0),"Ｘ",J71+K71))</f>
        <v>3</v>
      </c>
      <c r="M71" s="9" t="str">
        <f>IF(C71="イベ","-",VLOOKUP(A71,スキル!$A:$K,10,0)*IF(C71="ハピ",10000,30000))</f>
        <v>-</v>
      </c>
      <c r="N71" s="9" t="str">
        <f t="shared" si="0"/>
        <v>-</v>
      </c>
      <c r="O71" s="9" t="str">
        <f>IF(C71="イベ","-",IF(E71=VLOOKUP(A71,スキル!$A:$K,11,0),0,IF(C71="ハピ",L71*10000,L71*30000)))</f>
        <v>-</v>
      </c>
      <c r="P71" s="6" t="s">
        <v>130</v>
      </c>
    </row>
    <row r="72" spans="1:16" ht="18" customHeight="1">
      <c r="A72" s="6">
        <v>70</v>
      </c>
      <c r="B72" s="6">
        <v>33</v>
      </c>
      <c r="C72" s="6" t="s">
        <v>39</v>
      </c>
      <c r="D72" s="6" t="s">
        <v>131</v>
      </c>
      <c r="G72" s="6" t="str">
        <f>IF(E72="","",IF(E72=VLOOKUP(A72,スキル!$A:$K,11,0),"ス",VLOOKUP(A72,スキル!$A:$J,E72+4,FALSE)))</f>
        <v/>
      </c>
      <c r="H72" s="6" t="str">
        <f>IF(E72="","",IF(E72=VLOOKUP(A72,スキル!$A:$K,11,0),"キ",100/G72))</f>
        <v/>
      </c>
      <c r="I72" s="6" t="str">
        <f>IF(E72="","",IF(E72=VLOOKUP(A72,スキル!$A:$K,11,0),"ル",ROUND(F72/H72,1)))</f>
        <v/>
      </c>
      <c r="J72" s="8" t="str">
        <f>IF(E72="","",IF(E72=VLOOKUP(A72,スキル!$A:$K,11,0),"Ｍ",ROUND(G72-I72,0)))</f>
        <v/>
      </c>
      <c r="K72" s="6" t="str">
        <f ca="1">IF(E72="","",IF(E72=VLOOKUP(A72,スキル!$A:$K,11,0),"Ａ",IF(E72=VLOOKUP(A72,スキル!$A:$K,11,0)-1,0,SUM(OFFSET(スキル!$A$2,MATCH(A72,スキル!$A$3:$A$1048576,0),E72+4,1,5-E72)))))</f>
        <v/>
      </c>
      <c r="L72" s="8">
        <f>IF(E72="",VLOOKUP(A72,スキル!$A:$K,10,0),IF(E72=VLOOKUP(A72,スキル!$A:$K,11,0),"Ｘ",J72+K72))</f>
        <v>36</v>
      </c>
      <c r="M72" s="9">
        <f>IF(C72="イベ","-",VLOOKUP(A72,スキル!$A:$K,10,0)*IF(C72="ハピ",10000,30000))</f>
        <v>1080000</v>
      </c>
      <c r="N72" s="9">
        <f t="shared" si="0"/>
        <v>0</v>
      </c>
      <c r="O72" s="9">
        <f>IF(C72="イベ","-",IF(E72=VLOOKUP(A72,スキル!$A:$K,11,0),0,IF(C72="ハピ",L72*10000,L72*30000)))</f>
        <v>1080000</v>
      </c>
      <c r="P72" s="6" t="s">
        <v>132</v>
      </c>
    </row>
    <row r="73" spans="1:16" ht="18" customHeight="1">
      <c r="A73" s="6">
        <v>71</v>
      </c>
      <c r="B73" s="6">
        <v>34</v>
      </c>
      <c r="C73" s="6" t="s">
        <v>39</v>
      </c>
      <c r="D73" s="6" t="s">
        <v>133</v>
      </c>
      <c r="G73" s="6" t="str">
        <f>IF(E73="","",IF(E73=VLOOKUP(A73,スキル!$A:$K,11,0),"ス",VLOOKUP(A73,スキル!$A:$J,E73+4,FALSE)))</f>
        <v/>
      </c>
      <c r="H73" s="6" t="str">
        <f>IF(E73="","",IF(E73=VLOOKUP(A73,スキル!$A:$K,11,0),"キ",100/G73))</f>
        <v/>
      </c>
      <c r="I73" s="6" t="str">
        <f>IF(E73="","",IF(E73=VLOOKUP(A73,スキル!$A:$K,11,0),"ル",ROUND(F73/H73,1)))</f>
        <v/>
      </c>
      <c r="J73" s="8" t="str">
        <f>IF(E73="","",IF(E73=VLOOKUP(A73,スキル!$A:$K,11,0),"Ｍ",ROUND(G73-I73,0)))</f>
        <v/>
      </c>
      <c r="K73" s="6" t="str">
        <f ca="1">IF(E73="","",IF(E73=VLOOKUP(A73,スキル!$A:$K,11,0),"Ａ",IF(E73=VLOOKUP(A73,スキル!$A:$K,11,0)-1,0,SUM(OFFSET(スキル!$A$2,MATCH(A73,スキル!$A$3:$A$1048576,0),E73+4,1,5-E73)))))</f>
        <v/>
      </c>
      <c r="L73" s="8">
        <f>IF(E73="",VLOOKUP(A73,スキル!$A:$K,10,0),IF(E73=VLOOKUP(A73,スキル!$A:$K,11,0),"Ｘ",J73+K73))</f>
        <v>36</v>
      </c>
      <c r="M73" s="9">
        <f>IF(C73="イベ","-",VLOOKUP(A73,スキル!$A:$K,10,0)*IF(C73="ハピ",10000,30000))</f>
        <v>1080000</v>
      </c>
      <c r="N73" s="9">
        <f t="shared" si="0"/>
        <v>0</v>
      </c>
      <c r="O73" s="9">
        <f>IF(C73="イベ","-",IF(E73=VLOOKUP(A73,スキル!$A:$K,11,0),0,IF(C73="ハピ",L73*10000,L73*30000)))</f>
        <v>1080000</v>
      </c>
      <c r="P73" s="6" t="s">
        <v>87</v>
      </c>
    </row>
    <row r="74" spans="1:16" ht="18" customHeight="1">
      <c r="A74" s="6">
        <v>72</v>
      </c>
      <c r="B74" s="6">
        <v>35</v>
      </c>
      <c r="C74" s="6" t="s">
        <v>39</v>
      </c>
      <c r="D74" s="6" t="s">
        <v>134</v>
      </c>
      <c r="G74" s="6" t="str">
        <f>IF(E74="","",IF(E74=VLOOKUP(A74,スキル!$A:$K,11,0),"ス",VLOOKUP(A74,スキル!$A:$J,E74+4,FALSE)))</f>
        <v/>
      </c>
      <c r="H74" s="6" t="str">
        <f>IF(E74="","",IF(E74=VLOOKUP(A74,スキル!$A:$K,11,0),"キ",100/G74))</f>
        <v/>
      </c>
      <c r="I74" s="6" t="str">
        <f>IF(E74="","",IF(E74=VLOOKUP(A74,スキル!$A:$K,11,0),"ル",ROUND(F74/H74,1)))</f>
        <v/>
      </c>
      <c r="J74" s="8" t="str">
        <f>IF(E74="","",IF(E74=VLOOKUP(A74,スキル!$A:$K,11,0),"Ｍ",ROUND(G74-I74,0)))</f>
        <v/>
      </c>
      <c r="K74" s="6" t="str">
        <f ca="1">IF(E74="","",IF(E74=VLOOKUP(A74,スキル!$A:$K,11,0),"Ａ",IF(E74=VLOOKUP(A74,スキル!$A:$K,11,0)-1,0,SUM(OFFSET(スキル!$A$2,MATCH(A74,スキル!$A$3:$A$1048576,0),E74+4,1,5-E74)))))</f>
        <v/>
      </c>
      <c r="L74" s="8">
        <f>IF(E74="",VLOOKUP(A74,スキル!$A:$K,10,0),IF(E74=VLOOKUP(A74,スキル!$A:$K,11,0),"Ｘ",J74+K74))</f>
        <v>36</v>
      </c>
      <c r="M74" s="9">
        <f>IF(C74="イベ","-",VLOOKUP(A74,スキル!$A:$K,10,0)*IF(C74="ハピ",10000,30000))</f>
        <v>1080000</v>
      </c>
      <c r="N74" s="9">
        <f t="shared" si="0"/>
        <v>0</v>
      </c>
      <c r="O74" s="9">
        <f>IF(C74="イベ","-",IF(E74=VLOOKUP(A74,スキル!$A:$K,11,0),0,IF(C74="ハピ",L74*10000,L74*30000)))</f>
        <v>1080000</v>
      </c>
      <c r="P74" s="6" t="s">
        <v>52</v>
      </c>
    </row>
    <row r="75" spans="1:16" ht="18" customHeight="1">
      <c r="A75" s="6">
        <v>73</v>
      </c>
      <c r="C75" s="6" t="s">
        <v>47</v>
      </c>
      <c r="D75" s="6" t="s">
        <v>135</v>
      </c>
      <c r="G75" s="6" t="str">
        <f>IF(E75="","",IF(E75=VLOOKUP(A75,スキル!$A:$K,11,0),"ス",VLOOKUP(A75,スキル!$A:$J,E75+4,FALSE)))</f>
        <v/>
      </c>
      <c r="H75" s="6" t="str">
        <f>IF(E75="","",IF(E75=VLOOKUP(A75,スキル!$A:$K,11,0),"キ",100/G75))</f>
        <v/>
      </c>
      <c r="I75" s="6" t="str">
        <f>IF(E75="","",IF(E75=VLOOKUP(A75,スキル!$A:$K,11,0),"ル",ROUND(F75/H75,1)))</f>
        <v/>
      </c>
      <c r="J75" s="8" t="str">
        <f>IF(E75="","",IF(E75=VLOOKUP(A75,スキル!$A:$K,11,0),"Ｍ",ROUND(G75-I75,0)))</f>
        <v/>
      </c>
      <c r="K75" s="6" t="str">
        <f ca="1">IF(E75="","",IF(E75=VLOOKUP(A75,スキル!$A:$K,11,0),"Ａ",IF(E75=VLOOKUP(A75,スキル!$A:$K,11,0)-1,0,SUM(OFFSET(スキル!$A$2,MATCH(A75,スキル!$A$3:$A$1048576,0),E75+4,1,5-E75)))))</f>
        <v/>
      </c>
      <c r="L75" s="8">
        <f>IF(E75="",VLOOKUP(A75,スキル!$A:$K,10,0),IF(E75=VLOOKUP(A75,スキル!$A:$K,11,0),"Ｘ",J75+K75))</f>
        <v>36</v>
      </c>
      <c r="M75" s="9">
        <f>IF(C75="イベ","-",VLOOKUP(A75,スキル!$A:$K,10,0)*IF(C75="ハピ",10000,30000))</f>
        <v>1080000</v>
      </c>
      <c r="N75" s="9">
        <f t="shared" si="0"/>
        <v>0</v>
      </c>
      <c r="O75" s="9">
        <f>IF(C75="イベ","-",IF(E75=VLOOKUP(A75,スキル!$A:$K,11,0),0,IF(C75="ハピ",L75*10000,L75*30000)))</f>
        <v>1080000</v>
      </c>
      <c r="P75" s="6" t="s">
        <v>128</v>
      </c>
    </row>
    <row r="76" spans="1:16" ht="18" customHeight="1">
      <c r="A76" s="6">
        <v>74</v>
      </c>
      <c r="C76" s="6" t="s">
        <v>50</v>
      </c>
      <c r="D76" s="6" t="s">
        <v>136</v>
      </c>
      <c r="G76" s="6" t="str">
        <f>IF(E76="","",IF(E76=VLOOKUP(A76,スキル!$A:$K,11,0),"ス",VLOOKUP(A76,スキル!$A:$J,E76+4,FALSE)))</f>
        <v/>
      </c>
      <c r="H76" s="6" t="str">
        <f>IF(E76="","",IF(E76=VLOOKUP(A76,スキル!$A:$K,11,0),"キ",100/G76))</f>
        <v/>
      </c>
      <c r="I76" s="6" t="str">
        <f>IF(E76="","",IF(E76=VLOOKUP(A76,スキル!$A:$K,11,0),"ル",ROUND(F76/H76,1)))</f>
        <v/>
      </c>
      <c r="J76" s="8" t="str">
        <f>IF(E76="","",IF(E76=VLOOKUP(A76,スキル!$A:$K,11,0),"Ｍ",ROUND(G76-I76,0)))</f>
        <v/>
      </c>
      <c r="K76" s="6" t="str">
        <f ca="1">IF(E76="","",IF(E76=VLOOKUP(A76,スキル!$A:$K,11,0),"Ａ",IF(E76=VLOOKUP(A76,スキル!$A:$K,11,0)-1,0,SUM(OFFSET(スキル!$A$2,MATCH(A76,スキル!$A$3:$A$1048576,0),E76+4,1,5-E76)))))</f>
        <v/>
      </c>
      <c r="L76" s="8">
        <f>IF(E76="",VLOOKUP(A76,スキル!$A:$K,10,0),IF(E76=VLOOKUP(A76,スキル!$A:$K,11,0),"Ｘ",J76+K76))</f>
        <v>3</v>
      </c>
      <c r="M76" s="9" t="str">
        <f>IF(C76="イベ","-",VLOOKUP(A76,スキル!$A:$K,10,0)*IF(C76="ハピ",10000,30000))</f>
        <v>-</v>
      </c>
      <c r="N76" s="9" t="str">
        <f t="shared" si="0"/>
        <v>-</v>
      </c>
      <c r="O76" s="9" t="str">
        <f>IF(C76="イベ","-",IF(E76=VLOOKUP(A76,スキル!$A:$K,11,0),0,IF(C76="ハピ",L76*10000,L76*30000)))</f>
        <v>-</v>
      </c>
      <c r="P76" s="6" t="s">
        <v>137</v>
      </c>
    </row>
    <row r="77" spans="1:16" ht="18" customHeight="1">
      <c r="A77" s="6">
        <v>75</v>
      </c>
      <c r="B77" s="6">
        <v>36</v>
      </c>
      <c r="C77" s="6" t="s">
        <v>39</v>
      </c>
      <c r="D77" s="6" t="s">
        <v>138</v>
      </c>
      <c r="G77" s="6" t="str">
        <f>IF(E77="","",IF(E77=VLOOKUP(A77,スキル!$A:$K,11,0),"ス",VLOOKUP(A77,スキル!$A:$J,E77+4,FALSE)))</f>
        <v/>
      </c>
      <c r="H77" s="6" t="str">
        <f>IF(E77="","",IF(E77=VLOOKUP(A77,スキル!$A:$K,11,0),"キ",100/G77))</f>
        <v/>
      </c>
      <c r="I77" s="6" t="str">
        <f>IF(E77="","",IF(E77=VLOOKUP(A77,スキル!$A:$K,11,0),"ル",ROUND(F77/H77,1)))</f>
        <v/>
      </c>
      <c r="J77" s="8" t="str">
        <f>IF(E77="","",IF(E77=VLOOKUP(A77,スキル!$A:$K,11,0),"Ｍ",ROUND(G77-I77,0)))</f>
        <v/>
      </c>
      <c r="K77" s="6" t="str">
        <f ca="1">IF(E77="","",IF(E77=VLOOKUP(A77,スキル!$A:$K,11,0),"Ａ",IF(E77=VLOOKUP(A77,スキル!$A:$K,11,0)-1,0,SUM(OFFSET(スキル!$A$2,MATCH(A77,スキル!$A$3:$A$1048576,0),E77+4,1,5-E77)))))</f>
        <v/>
      </c>
      <c r="L77" s="8">
        <f>IF(E77="",VLOOKUP(A77,スキル!$A:$K,10,0),IF(E77=VLOOKUP(A77,スキル!$A:$K,11,0),"Ｘ",J77+K77))</f>
        <v>36</v>
      </c>
      <c r="M77" s="9">
        <f>IF(C77="イベ","-",VLOOKUP(A77,スキル!$A:$K,10,0)*IF(C77="ハピ",10000,30000))</f>
        <v>1080000</v>
      </c>
      <c r="N77" s="9">
        <f t="shared" si="0"/>
        <v>0</v>
      </c>
      <c r="O77" s="9">
        <f>IF(C77="イベ","-",IF(E77=VLOOKUP(A77,スキル!$A:$K,11,0),0,IF(C77="ハピ",L77*10000,L77*30000)))</f>
        <v>1080000</v>
      </c>
      <c r="P77" s="6" t="s">
        <v>139</v>
      </c>
    </row>
    <row r="78" spans="1:16" ht="18" customHeight="1">
      <c r="A78" s="6">
        <v>76</v>
      </c>
      <c r="B78" s="6">
        <v>37</v>
      </c>
      <c r="C78" s="6" t="s">
        <v>39</v>
      </c>
      <c r="D78" s="6" t="s">
        <v>140</v>
      </c>
      <c r="G78" s="6" t="str">
        <f>IF(E78="","",IF(E78=VLOOKUP(A78,スキル!$A:$K,11,0),"ス",VLOOKUP(A78,スキル!$A:$J,E78+4,FALSE)))</f>
        <v/>
      </c>
      <c r="H78" s="6" t="str">
        <f>IF(E78="","",IF(E78=VLOOKUP(A78,スキル!$A:$K,11,0),"キ",100/G78))</f>
        <v/>
      </c>
      <c r="I78" s="6" t="str">
        <f>IF(E78="","",IF(E78=VLOOKUP(A78,スキル!$A:$K,11,0),"ル",ROUND(F78/H78,1)))</f>
        <v/>
      </c>
      <c r="J78" s="8" t="str">
        <f>IF(E78="","",IF(E78=VLOOKUP(A78,スキル!$A:$K,11,0),"Ｍ",ROUND(G78-I78,0)))</f>
        <v/>
      </c>
      <c r="K78" s="6" t="str">
        <f ca="1">IF(E78="","",IF(E78=VLOOKUP(A78,スキル!$A:$K,11,0),"Ａ",IF(E78=VLOOKUP(A78,スキル!$A:$K,11,0)-1,0,SUM(OFFSET(スキル!$A$2,MATCH(A78,スキル!$A$3:$A$1048576,0),E78+4,1,5-E78)))))</f>
        <v/>
      </c>
      <c r="L78" s="8">
        <f>IF(E78="",VLOOKUP(A78,スキル!$A:$K,10,0),IF(E78=VLOOKUP(A78,スキル!$A:$K,11,0),"Ｘ",J78+K78))</f>
        <v>36</v>
      </c>
      <c r="M78" s="9">
        <f>IF(C78="イベ","-",VLOOKUP(A78,スキル!$A:$K,10,0)*IF(C78="ハピ",10000,30000))</f>
        <v>1080000</v>
      </c>
      <c r="N78" s="9">
        <f t="shared" si="0"/>
        <v>0</v>
      </c>
      <c r="O78" s="9">
        <f>IF(C78="イベ","-",IF(E78=VLOOKUP(A78,スキル!$A:$K,11,0),0,IF(C78="ハピ",L78*10000,L78*30000)))</f>
        <v>1080000</v>
      </c>
      <c r="P78" s="6" t="s">
        <v>21</v>
      </c>
    </row>
    <row r="79" spans="1:16" ht="18" customHeight="1">
      <c r="A79" s="6">
        <v>77</v>
      </c>
      <c r="B79" s="6">
        <v>38</v>
      </c>
      <c r="C79" s="6" t="s">
        <v>39</v>
      </c>
      <c r="D79" s="6" t="s">
        <v>141</v>
      </c>
      <c r="G79" s="6" t="str">
        <f>IF(E79="","",IF(E79=VLOOKUP(A79,スキル!$A:$K,11,0),"ス",VLOOKUP(A79,スキル!$A:$J,E79+4,FALSE)))</f>
        <v/>
      </c>
      <c r="H79" s="6" t="str">
        <f>IF(E79="","",IF(E79=VLOOKUP(A79,スキル!$A:$K,11,0),"キ",100/G79))</f>
        <v/>
      </c>
      <c r="I79" s="6" t="str">
        <f>IF(E79="","",IF(E79=VLOOKUP(A79,スキル!$A:$K,11,0),"ル",ROUND(F79/H79,1)))</f>
        <v/>
      </c>
      <c r="J79" s="8" t="str">
        <f>IF(E79="","",IF(E79=VLOOKUP(A79,スキル!$A:$K,11,0),"Ｍ",ROUND(G79-I79,0)))</f>
        <v/>
      </c>
      <c r="K79" s="6" t="str">
        <f ca="1">IF(E79="","",IF(E79=VLOOKUP(A79,スキル!$A:$K,11,0),"Ａ",IF(E79=VLOOKUP(A79,スキル!$A:$K,11,0)-1,0,SUM(OFFSET(スキル!$A$2,MATCH(A79,スキル!$A$3:$A$1048576,0),E79+4,1,5-E79)))))</f>
        <v/>
      </c>
      <c r="L79" s="8">
        <f>IF(E79="",VLOOKUP(A79,スキル!$A:$K,10,0),IF(E79=VLOOKUP(A79,スキル!$A:$K,11,0),"Ｘ",J79+K79))</f>
        <v>35</v>
      </c>
      <c r="M79" s="9">
        <f>IF(C79="イベ","-",VLOOKUP(A79,スキル!$A:$K,10,0)*IF(C79="ハピ",10000,30000))</f>
        <v>1050000</v>
      </c>
      <c r="N79" s="9">
        <f t="shared" si="0"/>
        <v>0</v>
      </c>
      <c r="O79" s="9">
        <f>IF(C79="イベ","-",IF(E79=VLOOKUP(A79,スキル!$A:$K,11,0),0,IF(C79="ハピ",L79*10000,L79*30000)))</f>
        <v>1050000</v>
      </c>
      <c r="P79" s="6" t="s">
        <v>49</v>
      </c>
    </row>
    <row r="80" spans="1:16" ht="18" customHeight="1">
      <c r="A80" s="6">
        <v>78</v>
      </c>
      <c r="B80" s="6">
        <v>39</v>
      </c>
      <c r="C80" s="6" t="s">
        <v>39</v>
      </c>
      <c r="D80" s="6" t="s">
        <v>142</v>
      </c>
      <c r="G80" s="6" t="str">
        <f>IF(E80="","",IF(E80=VLOOKUP(A80,スキル!$A:$K,11,0),"ス",VLOOKUP(A80,スキル!$A:$J,E80+4,FALSE)))</f>
        <v/>
      </c>
      <c r="H80" s="6" t="str">
        <f>IF(E80="","",IF(E80=VLOOKUP(A80,スキル!$A:$K,11,0),"キ",100/G80))</f>
        <v/>
      </c>
      <c r="I80" s="6" t="str">
        <f>IF(E80="","",IF(E80=VLOOKUP(A80,スキル!$A:$K,11,0),"ル",ROUND(F80/H80,1)))</f>
        <v/>
      </c>
      <c r="J80" s="8" t="str">
        <f>IF(E80="","",IF(E80=VLOOKUP(A80,スキル!$A:$K,11,0),"Ｍ",ROUND(G80-I80,0)))</f>
        <v/>
      </c>
      <c r="K80" s="6" t="str">
        <f ca="1">IF(E80="","",IF(E80=VLOOKUP(A80,スキル!$A:$K,11,0),"Ａ",IF(E80=VLOOKUP(A80,スキル!$A:$K,11,0)-1,0,SUM(OFFSET(スキル!$A$2,MATCH(A80,スキル!$A$3:$A$1048576,0),E80+4,1,5-E80)))))</f>
        <v/>
      </c>
      <c r="L80" s="8">
        <f>IF(E80="",VLOOKUP(A80,スキル!$A:$K,10,0),IF(E80=VLOOKUP(A80,スキル!$A:$K,11,0),"Ｘ",J80+K80))</f>
        <v>36</v>
      </c>
      <c r="M80" s="9">
        <f>IF(C80="イベ","-",VLOOKUP(A80,スキル!$A:$K,10,0)*IF(C80="ハピ",10000,30000))</f>
        <v>1080000</v>
      </c>
      <c r="N80" s="9">
        <f t="shared" si="0"/>
        <v>0</v>
      </c>
      <c r="O80" s="9">
        <f>IF(C80="イベ","-",IF(E80=VLOOKUP(A80,スキル!$A:$K,11,0),0,IF(C80="ハピ",L80*10000,L80*30000)))</f>
        <v>1080000</v>
      </c>
      <c r="P80" s="6" t="s">
        <v>143</v>
      </c>
    </row>
    <row r="81" spans="1:16" ht="18" customHeight="1">
      <c r="A81" s="6">
        <v>79</v>
      </c>
      <c r="C81" s="6" t="s">
        <v>47</v>
      </c>
      <c r="D81" s="6" t="s">
        <v>144</v>
      </c>
      <c r="G81" s="6" t="str">
        <f>IF(E81="","",IF(E81=VLOOKUP(A81,スキル!$A:$K,11,0),"ス",VLOOKUP(A81,スキル!$A:$J,E81+4,FALSE)))</f>
        <v/>
      </c>
      <c r="H81" s="6" t="str">
        <f>IF(E81="","",IF(E81=VLOOKUP(A81,スキル!$A:$K,11,0),"キ",100/G81))</f>
        <v/>
      </c>
      <c r="I81" s="6" t="str">
        <f>IF(E81="","",IF(E81=VLOOKUP(A81,スキル!$A:$K,11,0),"ル",ROUND(F81/H81,1)))</f>
        <v/>
      </c>
      <c r="J81" s="8" t="str">
        <f>IF(E81="","",IF(E81=VLOOKUP(A81,スキル!$A:$K,11,0),"Ｍ",ROUND(G81-I81,0)))</f>
        <v/>
      </c>
      <c r="K81" s="6" t="str">
        <f ca="1">IF(E81="","",IF(E81=VLOOKUP(A81,スキル!$A:$K,11,0),"Ａ",IF(E81=VLOOKUP(A81,スキル!$A:$K,11,0)-1,0,SUM(OFFSET(スキル!$A$2,MATCH(A81,スキル!$A$3:$A$1048576,0),E81+4,1,5-E81)))))</f>
        <v/>
      </c>
      <c r="L81" s="8">
        <f>IF(E81="",VLOOKUP(A81,スキル!$A:$K,10,0),IF(E81=VLOOKUP(A81,スキル!$A:$K,11,0),"Ｘ",J81+K81))</f>
        <v>36</v>
      </c>
      <c r="M81" s="9">
        <f>IF(C81="イベ","-",VLOOKUP(A81,スキル!$A:$K,10,0)*IF(C81="ハピ",10000,30000))</f>
        <v>1080000</v>
      </c>
      <c r="N81" s="9">
        <f t="shared" si="0"/>
        <v>0</v>
      </c>
      <c r="O81" s="9">
        <f>IF(C81="イベ","-",IF(E81=VLOOKUP(A81,スキル!$A:$K,11,0),0,IF(C81="ハピ",L81*10000,L81*30000)))</f>
        <v>1080000</v>
      </c>
      <c r="P81" s="6" t="s">
        <v>145</v>
      </c>
    </row>
    <row r="82" spans="1:16" ht="18" customHeight="1">
      <c r="A82" s="6">
        <v>80</v>
      </c>
      <c r="B82" s="6">
        <v>40</v>
      </c>
      <c r="C82" s="6" t="s">
        <v>39</v>
      </c>
      <c r="D82" s="6" t="s">
        <v>146</v>
      </c>
      <c r="G82" s="6" t="str">
        <f>IF(E82="","",IF(E82=VLOOKUP(A82,スキル!$A:$K,11,0),"ス",VLOOKUP(A82,スキル!$A:$J,E82+4,FALSE)))</f>
        <v/>
      </c>
      <c r="H82" s="6" t="str">
        <f>IF(E82="","",IF(E82=VLOOKUP(A82,スキル!$A:$K,11,0),"キ",100/G82))</f>
        <v/>
      </c>
      <c r="I82" s="6" t="str">
        <f>IF(E82="","",IF(E82=VLOOKUP(A82,スキル!$A:$K,11,0),"ル",ROUND(F82/H82,1)))</f>
        <v/>
      </c>
      <c r="J82" s="8" t="str">
        <f>IF(E82="","",IF(E82=VLOOKUP(A82,スキル!$A:$K,11,0),"Ｍ",ROUND(G82-I82,0)))</f>
        <v/>
      </c>
      <c r="K82" s="6" t="str">
        <f ca="1">IF(E82="","",IF(E82=VLOOKUP(A82,スキル!$A:$K,11,0),"Ａ",IF(E82=VLOOKUP(A82,スキル!$A:$K,11,0)-1,0,SUM(OFFSET(スキル!$A$2,MATCH(A82,スキル!$A$3:$A$1048576,0),E82+4,1,5-E82)))))</f>
        <v/>
      </c>
      <c r="L82" s="8">
        <f>IF(E82="",VLOOKUP(A82,スキル!$A:$K,10,0),IF(E82=VLOOKUP(A82,スキル!$A:$K,11,0),"Ｘ",J82+K82))</f>
        <v>36</v>
      </c>
      <c r="M82" s="9">
        <f>IF(C82="イベ","-",VLOOKUP(A82,スキル!$A:$K,10,0)*IF(C82="ハピ",10000,30000))</f>
        <v>1080000</v>
      </c>
      <c r="N82" s="9">
        <f t="shared" si="0"/>
        <v>0</v>
      </c>
      <c r="O82" s="9">
        <f>IF(C82="イベ","-",IF(E82=VLOOKUP(A82,スキル!$A:$K,11,0),0,IF(C82="ハピ",L82*10000,L82*30000)))</f>
        <v>1080000</v>
      </c>
      <c r="P82" s="6" t="s">
        <v>38</v>
      </c>
    </row>
    <row r="83" spans="1:16" ht="18" customHeight="1">
      <c r="A83" s="6">
        <v>81</v>
      </c>
      <c r="C83" s="6" t="s">
        <v>50</v>
      </c>
      <c r="D83" s="6" t="s">
        <v>147</v>
      </c>
      <c r="G83" s="6" t="str">
        <f>IF(E83="","",IF(E83=VLOOKUP(A83,スキル!$A:$K,11,0),"ス",VLOOKUP(A83,スキル!$A:$J,E83+4,FALSE)))</f>
        <v/>
      </c>
      <c r="H83" s="6" t="str">
        <f>IF(E83="","",IF(E83=VLOOKUP(A83,スキル!$A:$K,11,0),"キ",100/G83))</f>
        <v/>
      </c>
      <c r="I83" s="6" t="str">
        <f>IF(E83="","",IF(E83=VLOOKUP(A83,スキル!$A:$K,11,0),"ル",ROUND(F83/H83,1)))</f>
        <v/>
      </c>
      <c r="J83" s="8" t="str">
        <f>IF(E83="","",IF(E83=VLOOKUP(A83,スキル!$A:$K,11,0),"Ｍ",ROUND(G83-I83,0)))</f>
        <v/>
      </c>
      <c r="K83" s="6" t="str">
        <f ca="1">IF(E83="","",IF(E83=VLOOKUP(A83,スキル!$A:$K,11,0),"Ａ",IF(E83=VLOOKUP(A83,スキル!$A:$K,11,0)-1,0,SUM(OFFSET(スキル!$A$2,MATCH(A83,スキル!$A$3:$A$1048576,0),E83+4,1,5-E83)))))</f>
        <v/>
      </c>
      <c r="L83" s="8">
        <f>IF(E83="",VLOOKUP(A83,スキル!$A:$K,10,0),IF(E83=VLOOKUP(A83,スキル!$A:$K,11,0),"Ｘ",J83+K83))</f>
        <v>5</v>
      </c>
      <c r="M83" s="9" t="str">
        <f>IF(C83="イベ","-",VLOOKUP(A83,スキル!$A:$K,10,0)*IF(C83="ハピ",10000,30000))</f>
        <v>-</v>
      </c>
      <c r="N83" s="9" t="str">
        <f t="shared" si="0"/>
        <v>-</v>
      </c>
      <c r="O83" s="9" t="str">
        <f>IF(C83="イベ","-",IF(E83=VLOOKUP(A83,スキル!$A:$K,11,0),0,IF(C83="ハピ",L83*10000,L83*30000)))</f>
        <v>-</v>
      </c>
      <c r="P83" s="6" t="s">
        <v>23</v>
      </c>
    </row>
    <row r="84" spans="1:16" ht="18" customHeight="1">
      <c r="A84" s="6">
        <v>82</v>
      </c>
      <c r="B84" s="6">
        <v>41</v>
      </c>
      <c r="C84" s="6" t="s">
        <v>39</v>
      </c>
      <c r="D84" s="6" t="s">
        <v>148</v>
      </c>
      <c r="G84" s="6" t="str">
        <f>IF(E84="","",IF(E84=VLOOKUP(A84,スキル!$A:$K,11,0),"ス",VLOOKUP(A84,スキル!$A:$J,E84+4,FALSE)))</f>
        <v/>
      </c>
      <c r="H84" s="6" t="str">
        <f>IF(E84="","",IF(E84=VLOOKUP(A84,スキル!$A:$K,11,0),"キ",100/G84))</f>
        <v/>
      </c>
      <c r="I84" s="6" t="str">
        <f>IF(E84="","",IF(E84=VLOOKUP(A84,スキル!$A:$K,11,0),"ル",ROUND(F84/H84,1)))</f>
        <v/>
      </c>
      <c r="J84" s="8" t="str">
        <f>IF(E84="","",IF(E84=VLOOKUP(A84,スキル!$A:$K,11,0),"Ｍ",ROUND(G84-I84,0)))</f>
        <v/>
      </c>
      <c r="K84" s="6" t="str">
        <f ca="1">IF(E84="","",IF(E84=VLOOKUP(A84,スキル!$A:$K,11,0),"Ａ",IF(E84=VLOOKUP(A84,スキル!$A:$K,11,0)-1,0,SUM(OFFSET(スキル!$A$2,MATCH(A84,スキル!$A$3:$A$1048576,0),E84+4,1,5-E84)))))</f>
        <v/>
      </c>
      <c r="L84" s="8">
        <f>IF(E84="",VLOOKUP(A84,スキル!$A:$K,10,0),IF(E84=VLOOKUP(A84,スキル!$A:$K,11,0),"Ｘ",J84+K84))</f>
        <v>36</v>
      </c>
      <c r="M84" s="9">
        <f>IF(C84="イベ","-",VLOOKUP(A84,スキル!$A:$K,10,0)*IF(C84="ハピ",10000,30000))</f>
        <v>1080000</v>
      </c>
      <c r="N84" s="9">
        <f t="shared" si="0"/>
        <v>0</v>
      </c>
      <c r="O84" s="9">
        <f>IF(C84="イベ","-",IF(E84=VLOOKUP(A84,スキル!$A:$K,11,0),0,IF(C84="ハピ",L84*10000,L84*30000)))</f>
        <v>1080000</v>
      </c>
      <c r="P84" s="6" t="s">
        <v>149</v>
      </c>
    </row>
    <row r="85" spans="1:16" ht="18" customHeight="1">
      <c r="A85" s="6">
        <v>83</v>
      </c>
      <c r="B85" s="6">
        <v>42</v>
      </c>
      <c r="C85" s="6" t="s">
        <v>39</v>
      </c>
      <c r="D85" s="6" t="s">
        <v>150</v>
      </c>
      <c r="G85" s="6" t="str">
        <f>IF(E85="","",IF(E85=VLOOKUP(A85,スキル!$A:$K,11,0),"ス",VLOOKUP(A85,スキル!$A:$J,E85+4,FALSE)))</f>
        <v/>
      </c>
      <c r="H85" s="6" t="str">
        <f>IF(E85="","",IF(E85=VLOOKUP(A85,スキル!$A:$K,11,0),"キ",100/G85))</f>
        <v/>
      </c>
      <c r="I85" s="6" t="str">
        <f>IF(E85="","",IF(E85=VLOOKUP(A85,スキル!$A:$K,11,0),"ル",ROUND(F85/H85,1)))</f>
        <v/>
      </c>
      <c r="J85" s="8" t="str">
        <f>IF(E85="","",IF(E85=VLOOKUP(A85,スキル!$A:$K,11,0),"Ｍ",ROUND(G85-I85,0)))</f>
        <v/>
      </c>
      <c r="K85" s="6" t="str">
        <f ca="1">IF(E85="","",IF(E85=VLOOKUP(A85,スキル!$A:$K,11,0),"Ａ",IF(E85=VLOOKUP(A85,スキル!$A:$K,11,0)-1,0,SUM(OFFSET(スキル!$A$2,MATCH(A85,スキル!$A$3:$A$1048576,0),E85+4,1,5-E85)))))</f>
        <v/>
      </c>
      <c r="L85" s="8">
        <f>IF(E85="",VLOOKUP(A85,スキル!$A:$K,10,0),IF(E85=VLOOKUP(A85,スキル!$A:$K,11,0),"Ｘ",J85+K85))</f>
        <v>36</v>
      </c>
      <c r="M85" s="9">
        <f>IF(C85="イベ","-",VLOOKUP(A85,スキル!$A:$K,10,0)*IF(C85="ハピ",10000,30000))</f>
        <v>1080000</v>
      </c>
      <c r="N85" s="9">
        <f t="shared" si="0"/>
        <v>0</v>
      </c>
      <c r="O85" s="9">
        <f>IF(C85="イベ","-",IF(E85=VLOOKUP(A85,スキル!$A:$K,11,0),0,IF(C85="ハピ",L85*10000,L85*30000)))</f>
        <v>1080000</v>
      </c>
      <c r="P85" s="6" t="s">
        <v>23</v>
      </c>
    </row>
    <row r="86" spans="1:16" ht="18" customHeight="1">
      <c r="A86" s="6">
        <v>84</v>
      </c>
      <c r="C86" s="6" t="s">
        <v>50</v>
      </c>
      <c r="D86" s="6" t="s">
        <v>151</v>
      </c>
      <c r="G86" s="6" t="str">
        <f>IF(E86="","",IF(E86=VLOOKUP(A86,スキル!$A:$K,11,0),"ス",VLOOKUP(A86,スキル!$A:$J,E86+4,FALSE)))</f>
        <v/>
      </c>
      <c r="H86" s="6" t="str">
        <f>IF(E86="","",IF(E86=VLOOKUP(A86,スキル!$A:$K,11,0),"キ",100/G86))</f>
        <v/>
      </c>
      <c r="I86" s="6" t="str">
        <f>IF(E86="","",IF(E86=VLOOKUP(A86,スキル!$A:$K,11,0),"ル",ROUND(F86/H86,1)))</f>
        <v/>
      </c>
      <c r="J86" s="8" t="str">
        <f>IF(E86="","",IF(E86=VLOOKUP(A86,スキル!$A:$K,11,0),"Ｍ",ROUND(G86-I86,0)))</f>
        <v/>
      </c>
      <c r="K86" s="6" t="str">
        <f ca="1">IF(E86="","",IF(E86=VLOOKUP(A86,スキル!$A:$K,11,0),"Ａ",IF(E86=VLOOKUP(A86,スキル!$A:$K,11,0)-1,0,SUM(OFFSET(スキル!$A$2,MATCH(A86,スキル!$A$3:$A$1048576,0),E86+4,1,5-E86)))))</f>
        <v/>
      </c>
      <c r="L86" s="8">
        <f>IF(E86="",VLOOKUP(A86,スキル!$A:$K,10,0),IF(E86=VLOOKUP(A86,スキル!$A:$K,11,0),"Ｘ",J86+K86))</f>
        <v>17</v>
      </c>
      <c r="M86" s="9" t="str">
        <f>IF(C86="イベ","-",VLOOKUP(A86,スキル!$A:$K,10,0)*IF(C86="ハピ",10000,30000))</f>
        <v>-</v>
      </c>
      <c r="N86" s="9" t="str">
        <f t="shared" si="0"/>
        <v>-</v>
      </c>
      <c r="O86" s="9" t="str">
        <f>IF(C86="イベ","-",IF(E86=VLOOKUP(A86,スキル!$A:$K,11,0),0,IF(C86="ハピ",L86*10000,L86*30000)))</f>
        <v>-</v>
      </c>
      <c r="P86" s="6" t="s">
        <v>152</v>
      </c>
    </row>
    <row r="87" spans="1:16" ht="18" customHeight="1">
      <c r="A87" s="6">
        <v>85</v>
      </c>
      <c r="B87" s="6">
        <v>43</v>
      </c>
      <c r="C87" s="6" t="s">
        <v>39</v>
      </c>
      <c r="D87" s="6" t="s">
        <v>153</v>
      </c>
      <c r="G87" s="6" t="str">
        <f>IF(E87="","",IF(E87=VLOOKUP(A87,スキル!$A:$K,11,0),"ス",VLOOKUP(A87,スキル!$A:$J,E87+4,FALSE)))</f>
        <v/>
      </c>
      <c r="H87" s="6" t="str">
        <f>IF(E87="","",IF(E87=VLOOKUP(A87,スキル!$A:$K,11,0),"キ",100/G87))</f>
        <v/>
      </c>
      <c r="I87" s="6" t="str">
        <f>IF(E87="","",IF(E87=VLOOKUP(A87,スキル!$A:$K,11,0),"ル",ROUND(F87/H87,1)))</f>
        <v/>
      </c>
      <c r="J87" s="8" t="str">
        <f>IF(E87="","",IF(E87=VLOOKUP(A87,スキル!$A:$K,11,0),"Ｍ",ROUND(G87-I87,0)))</f>
        <v/>
      </c>
      <c r="K87" s="6" t="str">
        <f ca="1">IF(E87="","",IF(E87=VLOOKUP(A87,スキル!$A:$K,11,0),"Ａ",IF(E87=VLOOKUP(A87,スキル!$A:$K,11,0)-1,0,SUM(OFFSET(スキル!$A$2,MATCH(A87,スキル!$A$3:$A$1048576,0),E87+4,1,5-E87)))))</f>
        <v/>
      </c>
      <c r="L87" s="8">
        <f>IF(E87="",VLOOKUP(A87,スキル!$A:$K,10,0),IF(E87=VLOOKUP(A87,スキル!$A:$K,11,0),"Ｘ",J87+K87))</f>
        <v>36</v>
      </c>
      <c r="M87" s="9">
        <f>IF(C87="イベ","-",VLOOKUP(A87,スキル!$A:$K,10,0)*IF(C87="ハピ",10000,30000))</f>
        <v>1080000</v>
      </c>
      <c r="N87" s="9">
        <f t="shared" si="0"/>
        <v>0</v>
      </c>
      <c r="O87" s="9">
        <f>IF(C87="イベ","-",IF(E87=VLOOKUP(A87,スキル!$A:$K,11,0),0,IF(C87="ハピ",L87*10000,L87*30000)))</f>
        <v>1080000</v>
      </c>
      <c r="P87" s="6" t="s">
        <v>42</v>
      </c>
    </row>
    <row r="88" spans="1:16" ht="18" customHeight="1">
      <c r="A88" s="6">
        <v>86</v>
      </c>
      <c r="C88" s="6" t="s">
        <v>47</v>
      </c>
      <c r="D88" s="6" t="s">
        <v>154</v>
      </c>
      <c r="G88" s="6" t="str">
        <f>IF(E88="","",IF(E88=VLOOKUP(A88,スキル!$A:$K,11,0),"ス",VLOOKUP(A88,スキル!$A:$J,E88+4,FALSE)))</f>
        <v/>
      </c>
      <c r="H88" s="6" t="str">
        <f>IF(E88="","",IF(E88=VLOOKUP(A88,スキル!$A:$K,11,0),"キ",100/G88))</f>
        <v/>
      </c>
      <c r="I88" s="6" t="str">
        <f>IF(E88="","",IF(E88=VLOOKUP(A88,スキル!$A:$K,11,0),"ル",ROUND(F88/H88,1)))</f>
        <v/>
      </c>
      <c r="J88" s="8" t="str">
        <f>IF(E88="","",IF(E88=VLOOKUP(A88,スキル!$A:$K,11,0),"Ｍ",ROUND(G88-I88,0)))</f>
        <v/>
      </c>
      <c r="K88" s="6" t="str">
        <f ca="1">IF(E88="","",IF(E88=VLOOKUP(A88,スキル!$A:$K,11,0),"Ａ",IF(E88=VLOOKUP(A88,スキル!$A:$K,11,0)-1,0,SUM(OFFSET(スキル!$A$2,MATCH(A88,スキル!$A$3:$A$1048576,0),E88+4,1,5-E88)))))</f>
        <v/>
      </c>
      <c r="L88" s="8">
        <f>IF(E88="",VLOOKUP(A88,スキル!$A:$K,10,0),IF(E88=VLOOKUP(A88,スキル!$A:$K,11,0),"Ｘ",J88+K88))</f>
        <v>35</v>
      </c>
      <c r="M88" s="9">
        <f>IF(C88="イベ","-",VLOOKUP(A88,スキル!$A:$K,10,0)*IF(C88="ハピ",10000,30000))</f>
        <v>1050000</v>
      </c>
      <c r="N88" s="9">
        <f t="shared" si="0"/>
        <v>0</v>
      </c>
      <c r="O88" s="9">
        <f>IF(C88="イベ","-",IF(E88=VLOOKUP(A88,スキル!$A:$K,11,0),0,IF(C88="ハピ",L88*10000,L88*30000)))</f>
        <v>1050000</v>
      </c>
      <c r="P88" s="6" t="s">
        <v>155</v>
      </c>
    </row>
    <row r="89" spans="1:16" ht="18" customHeight="1">
      <c r="A89" s="6">
        <v>87</v>
      </c>
      <c r="C89" s="6" t="s">
        <v>47</v>
      </c>
      <c r="D89" s="6" t="s">
        <v>156</v>
      </c>
      <c r="G89" s="6" t="str">
        <f>IF(E89="","",IF(E89=VLOOKUP(A89,スキル!$A:$K,11,0),"ス",VLOOKUP(A89,スキル!$A:$J,E89+4,FALSE)))</f>
        <v/>
      </c>
      <c r="H89" s="6" t="str">
        <f>IF(E89="","",IF(E89=VLOOKUP(A89,スキル!$A:$K,11,0),"キ",100/G89))</f>
        <v/>
      </c>
      <c r="I89" s="6" t="str">
        <f>IF(E89="","",IF(E89=VLOOKUP(A89,スキル!$A:$K,11,0),"ル",ROUND(F89/H89,1)))</f>
        <v/>
      </c>
      <c r="J89" s="8" t="str">
        <f>IF(E89="","",IF(E89=VLOOKUP(A89,スキル!$A:$K,11,0),"Ｍ",ROUND(G89-I89,0)))</f>
        <v/>
      </c>
      <c r="K89" s="6" t="str">
        <f ca="1">IF(E89="","",IF(E89=VLOOKUP(A89,スキル!$A:$K,11,0),"Ａ",IF(E89=VLOOKUP(A89,スキル!$A:$K,11,0)-1,0,SUM(OFFSET(スキル!$A$2,MATCH(A89,スキル!$A$3:$A$1048576,0),E89+4,1,5-E89)))))</f>
        <v/>
      </c>
      <c r="L89" s="8">
        <f>IF(E89="",VLOOKUP(A89,スキル!$A:$K,10,0),IF(E89=VLOOKUP(A89,スキル!$A:$K,11,0),"Ｘ",J89+K89))</f>
        <v>35</v>
      </c>
      <c r="M89" s="9">
        <f>IF(C89="イベ","-",VLOOKUP(A89,スキル!$A:$K,10,0)*IF(C89="ハピ",10000,30000))</f>
        <v>1050000</v>
      </c>
      <c r="N89" s="9">
        <f t="shared" si="0"/>
        <v>0</v>
      </c>
      <c r="O89" s="9">
        <f>IF(C89="イベ","-",IF(E89=VLOOKUP(A89,スキル!$A:$K,11,0),0,IF(C89="ハピ",L89*10000,L89*30000)))</f>
        <v>1050000</v>
      </c>
      <c r="P89" s="6" t="s">
        <v>157</v>
      </c>
    </row>
    <row r="90" spans="1:16" ht="18" customHeight="1">
      <c r="A90" s="6">
        <v>88</v>
      </c>
      <c r="C90" s="6" t="s">
        <v>47</v>
      </c>
      <c r="D90" s="6" t="s">
        <v>158</v>
      </c>
      <c r="G90" s="6" t="str">
        <f>IF(E90="","",IF(E90=VLOOKUP(A90,スキル!$A:$K,11,0),"ス",VLOOKUP(A90,スキル!$A:$J,E90+4,FALSE)))</f>
        <v/>
      </c>
      <c r="H90" s="6" t="str">
        <f>IF(E90="","",IF(E90=VLOOKUP(A90,スキル!$A:$K,11,0),"キ",100/G90))</f>
        <v/>
      </c>
      <c r="I90" s="6" t="str">
        <f>IF(E90="","",IF(E90=VLOOKUP(A90,スキル!$A:$K,11,0),"ル",ROUND(F90/H90,1)))</f>
        <v/>
      </c>
      <c r="J90" s="8" t="str">
        <f>IF(E90="","",IF(E90=VLOOKUP(A90,スキル!$A:$K,11,0),"Ｍ",ROUND(G90-I90,0)))</f>
        <v/>
      </c>
      <c r="K90" s="6" t="str">
        <f ca="1">IF(E90="","",IF(E90=VLOOKUP(A90,スキル!$A:$K,11,0),"Ａ",IF(E90=VLOOKUP(A90,スキル!$A:$K,11,0)-1,0,SUM(OFFSET(スキル!$A$2,MATCH(A90,スキル!$A$3:$A$1048576,0),E90+4,1,5-E90)))))</f>
        <v/>
      </c>
      <c r="L90" s="8">
        <f>IF(E90="",VLOOKUP(A90,スキル!$A:$K,10,0),IF(E90=VLOOKUP(A90,スキル!$A:$K,11,0),"Ｘ",J90+K90))</f>
        <v>29</v>
      </c>
      <c r="M90" s="9">
        <f>IF(C90="イベ","-",VLOOKUP(A90,スキル!$A:$K,10,0)*IF(C90="ハピ",10000,30000))</f>
        <v>870000</v>
      </c>
      <c r="N90" s="9">
        <f t="shared" si="0"/>
        <v>0</v>
      </c>
      <c r="O90" s="9">
        <f>IF(C90="イベ","-",IF(E90=VLOOKUP(A90,スキル!$A:$K,11,0),0,IF(C90="ハピ",L90*10000,L90*30000)))</f>
        <v>870000</v>
      </c>
      <c r="P90" s="6" t="s">
        <v>25</v>
      </c>
    </row>
    <row r="91" spans="1:16" ht="18" customHeight="1">
      <c r="A91" s="6">
        <v>89</v>
      </c>
      <c r="C91" s="6" t="s">
        <v>47</v>
      </c>
      <c r="D91" s="6" t="s">
        <v>159</v>
      </c>
      <c r="G91" s="6" t="str">
        <f>IF(E91="","",IF(E91=VLOOKUP(A91,スキル!$A:$K,11,0),"ス",VLOOKUP(A91,スキル!$A:$J,E91+4,FALSE)))</f>
        <v/>
      </c>
      <c r="H91" s="6" t="str">
        <f>IF(E91="","",IF(E91=VLOOKUP(A91,スキル!$A:$K,11,0),"キ",100/G91))</f>
        <v/>
      </c>
      <c r="I91" s="6" t="str">
        <f>IF(E91="","",IF(E91=VLOOKUP(A91,スキル!$A:$K,11,0),"ル",ROUND(F91/H91,1)))</f>
        <v/>
      </c>
      <c r="J91" s="8" t="str">
        <f>IF(E91="","",IF(E91=VLOOKUP(A91,スキル!$A:$K,11,0),"Ｍ",ROUND(G91-I91,0)))</f>
        <v/>
      </c>
      <c r="K91" s="6" t="str">
        <f ca="1">IF(E91="","",IF(E91=VLOOKUP(A91,スキル!$A:$K,11,0),"Ａ",IF(E91=VLOOKUP(A91,スキル!$A:$K,11,0)-1,0,SUM(OFFSET(スキル!$A$2,MATCH(A91,スキル!$A$3:$A$1048576,0),E91+4,1,5-E91)))))</f>
        <v/>
      </c>
      <c r="L91" s="8">
        <f>IF(E91="",VLOOKUP(A91,スキル!$A:$K,10,0),IF(E91=VLOOKUP(A91,スキル!$A:$K,11,0),"Ｘ",J91+K91))</f>
        <v>29</v>
      </c>
      <c r="M91" s="9">
        <f>IF(C91="イベ","-",VLOOKUP(A91,スキル!$A:$K,10,0)*IF(C91="ハピ",10000,30000))</f>
        <v>870000</v>
      </c>
      <c r="N91" s="9">
        <f t="shared" si="0"/>
        <v>0</v>
      </c>
      <c r="O91" s="9">
        <f>IF(C91="イベ","-",IF(E91=VLOOKUP(A91,スキル!$A:$K,11,0),0,IF(C91="ハピ",L91*10000,L91*30000)))</f>
        <v>870000</v>
      </c>
      <c r="P91" s="6" t="s">
        <v>27</v>
      </c>
    </row>
    <row r="92" spans="1:16" ht="18" customHeight="1">
      <c r="A92" s="6">
        <v>90</v>
      </c>
      <c r="C92" s="6" t="s">
        <v>50</v>
      </c>
      <c r="D92" s="6" t="s">
        <v>160</v>
      </c>
      <c r="G92" s="6" t="str">
        <f>IF(E92="","",IF(E92=VLOOKUP(A92,スキル!$A:$K,11,0),"ス",VLOOKUP(A92,スキル!$A:$J,E92+4,FALSE)))</f>
        <v/>
      </c>
      <c r="H92" s="6" t="str">
        <f>IF(E92="","",IF(E92=VLOOKUP(A92,スキル!$A:$K,11,0),"キ",100/G92))</f>
        <v/>
      </c>
      <c r="I92" s="6" t="str">
        <f>IF(E92="","",IF(E92=VLOOKUP(A92,スキル!$A:$K,11,0),"ル",ROUND(F92/H92,1)))</f>
        <v/>
      </c>
      <c r="J92" s="8" t="str">
        <f>IF(E92="","",IF(E92=VLOOKUP(A92,スキル!$A:$K,11,0),"Ｍ",ROUND(G92-I92,0)))</f>
        <v/>
      </c>
      <c r="K92" s="6" t="str">
        <f ca="1">IF(E92="","",IF(E92=VLOOKUP(A92,スキル!$A:$K,11,0),"Ａ",IF(E92=VLOOKUP(A92,スキル!$A:$K,11,0)-1,0,SUM(OFFSET(スキル!$A$2,MATCH(A92,スキル!$A$3:$A$1048576,0),E92+4,1,5-E92)))))</f>
        <v/>
      </c>
      <c r="L92" s="8">
        <f>IF(E92="",VLOOKUP(A92,スキル!$A:$K,10,0),IF(E92=VLOOKUP(A92,スキル!$A:$K,11,0),"Ｘ",J92+K92))</f>
        <v>5</v>
      </c>
      <c r="M92" s="9" t="str">
        <f>IF(C92="イベ","-",VLOOKUP(A92,スキル!$A:$K,10,0)*IF(C92="ハピ",10000,30000))</f>
        <v>-</v>
      </c>
      <c r="N92" s="9" t="str">
        <f t="shared" si="0"/>
        <v>-</v>
      </c>
      <c r="O92" s="9" t="str">
        <f>IF(C92="イベ","-",IF(E92=VLOOKUP(A92,スキル!$A:$K,11,0),0,IF(C92="ハピ",L92*10000,L92*30000)))</f>
        <v>-</v>
      </c>
      <c r="P92" s="6" t="s">
        <v>23</v>
      </c>
    </row>
    <row r="93" spans="1:16" ht="18" customHeight="1">
      <c r="A93" s="6">
        <v>91</v>
      </c>
      <c r="C93" s="6" t="s">
        <v>47</v>
      </c>
      <c r="D93" s="6" t="s">
        <v>161</v>
      </c>
      <c r="G93" s="6" t="str">
        <f>IF(E93="","",IF(E93=VLOOKUP(A93,スキル!$A:$K,11,0),"ス",VLOOKUP(A93,スキル!$A:$J,E93+4,FALSE)))</f>
        <v/>
      </c>
      <c r="H93" s="6" t="str">
        <f>IF(E93="","",IF(E93=VLOOKUP(A93,スキル!$A:$K,11,0),"キ",100/G93))</f>
        <v/>
      </c>
      <c r="I93" s="6" t="str">
        <f>IF(E93="","",IF(E93=VLOOKUP(A93,スキル!$A:$K,11,0),"ル",ROUND(F93/H93,1)))</f>
        <v/>
      </c>
      <c r="J93" s="8" t="str">
        <f>IF(E93="","",IF(E93=VLOOKUP(A93,スキル!$A:$K,11,0),"Ｍ",ROUND(G93-I93,0)))</f>
        <v/>
      </c>
      <c r="K93" s="6" t="str">
        <f ca="1">IF(E93="","",IF(E93=VLOOKUP(A93,スキル!$A:$K,11,0),"Ａ",IF(E93=VLOOKUP(A93,スキル!$A:$K,11,0)-1,0,SUM(OFFSET(スキル!$A$2,MATCH(A93,スキル!$A$3:$A$1048576,0),E93+4,1,5-E93)))))</f>
        <v/>
      </c>
      <c r="L93" s="8">
        <f>IF(E93="",VLOOKUP(A93,スキル!$A:$K,10,0),IF(E93=VLOOKUP(A93,スキル!$A:$K,11,0),"Ｘ",J93+K93))</f>
        <v>36</v>
      </c>
      <c r="M93" s="9">
        <f>IF(C93="イベ","-",VLOOKUP(A93,スキル!$A:$K,10,0)*IF(C93="ハピ",10000,30000))</f>
        <v>1080000</v>
      </c>
      <c r="N93" s="9">
        <f t="shared" si="0"/>
        <v>0</v>
      </c>
      <c r="O93" s="9">
        <f>IF(C93="イベ","-",IF(E93=VLOOKUP(A93,スキル!$A:$K,11,0),0,IF(C93="ハピ",L93*10000,L93*30000)))</f>
        <v>1080000</v>
      </c>
      <c r="P93" s="6" t="s">
        <v>162</v>
      </c>
    </row>
    <row r="94" spans="1:16" ht="18" customHeight="1">
      <c r="A94" s="6">
        <v>92</v>
      </c>
      <c r="B94" s="6">
        <v>44</v>
      </c>
      <c r="C94" s="6" t="s">
        <v>39</v>
      </c>
      <c r="D94" s="6" t="s">
        <v>163</v>
      </c>
      <c r="G94" s="6" t="str">
        <f>IF(E94="","",IF(E94=VLOOKUP(A94,スキル!$A:$K,11,0),"ス",VLOOKUP(A94,スキル!$A:$J,E94+4,FALSE)))</f>
        <v/>
      </c>
      <c r="H94" s="6" t="str">
        <f>IF(E94="","",IF(E94=VLOOKUP(A94,スキル!$A:$K,11,0),"キ",100/G94))</f>
        <v/>
      </c>
      <c r="I94" s="6" t="str">
        <f>IF(E94="","",IF(E94=VLOOKUP(A94,スキル!$A:$K,11,0),"ル",ROUND(F94/H94,1)))</f>
        <v/>
      </c>
      <c r="J94" s="8" t="str">
        <f>IF(E94="","",IF(E94=VLOOKUP(A94,スキル!$A:$K,11,0),"Ｍ",ROUND(G94-I94,0)))</f>
        <v/>
      </c>
      <c r="K94" s="6" t="str">
        <f ca="1">IF(E94="","",IF(E94=VLOOKUP(A94,スキル!$A:$K,11,0),"Ａ",IF(E94=VLOOKUP(A94,スキル!$A:$K,11,0)-1,0,SUM(OFFSET(スキル!$A$2,MATCH(A94,スキル!$A$3:$A$1048576,0),E94+4,1,5-E94)))))</f>
        <v/>
      </c>
      <c r="L94" s="8">
        <f>IF(E94="",VLOOKUP(A94,スキル!$A:$K,10,0),IF(E94=VLOOKUP(A94,スキル!$A:$K,11,0),"Ｘ",J94+K94))</f>
        <v>36</v>
      </c>
      <c r="M94" s="9">
        <f>IF(C94="イベ","-",VLOOKUP(A94,スキル!$A:$K,10,0)*IF(C94="ハピ",10000,30000))</f>
        <v>1080000</v>
      </c>
      <c r="N94" s="9">
        <f t="shared" si="0"/>
        <v>0</v>
      </c>
      <c r="O94" s="9">
        <f>IF(C94="イベ","-",IF(E94=VLOOKUP(A94,スキル!$A:$K,11,0),0,IF(C94="ハピ",L94*10000,L94*30000)))</f>
        <v>1080000</v>
      </c>
      <c r="P94" s="6" t="s">
        <v>164</v>
      </c>
    </row>
    <row r="95" spans="1:16" ht="18" customHeight="1">
      <c r="A95" s="6">
        <v>93</v>
      </c>
      <c r="C95" s="6" t="s">
        <v>47</v>
      </c>
      <c r="D95" s="6" t="s">
        <v>165</v>
      </c>
      <c r="G95" s="6" t="str">
        <f>IF(E95="","",IF(E95=VLOOKUP(A95,スキル!$A:$K,11,0),"ス",VLOOKUP(A95,スキル!$A:$J,E95+4,FALSE)))</f>
        <v/>
      </c>
      <c r="H95" s="6" t="str">
        <f>IF(E95="","",IF(E95=VLOOKUP(A95,スキル!$A:$K,11,0),"キ",100/G95))</f>
        <v/>
      </c>
      <c r="I95" s="6" t="str">
        <f>IF(E95="","",IF(E95=VLOOKUP(A95,スキル!$A:$K,11,0),"ル",ROUND(F95/H95,1)))</f>
        <v/>
      </c>
      <c r="J95" s="8" t="str">
        <f>IF(E95="","",IF(E95=VLOOKUP(A95,スキル!$A:$K,11,0),"Ｍ",ROUND(G95-I95,0)))</f>
        <v/>
      </c>
      <c r="K95" s="6" t="str">
        <f ca="1">IF(E95="","",IF(E95=VLOOKUP(A95,スキル!$A:$K,11,0),"Ａ",IF(E95=VLOOKUP(A95,スキル!$A:$K,11,0)-1,0,SUM(OFFSET(スキル!$A$2,MATCH(A95,スキル!$A$3:$A$1048576,0),E95+4,1,5-E95)))))</f>
        <v/>
      </c>
      <c r="L95" s="8">
        <f>IF(E95="",VLOOKUP(A95,スキル!$A:$K,10,0),IF(E95=VLOOKUP(A95,スキル!$A:$K,11,0),"Ｘ",J95+K95))</f>
        <v>36</v>
      </c>
      <c r="M95" s="9">
        <f>IF(C95="イベ","-",VLOOKUP(A95,スキル!$A:$K,10,0)*IF(C95="ハピ",10000,30000))</f>
        <v>1080000</v>
      </c>
      <c r="N95" s="9">
        <f t="shared" si="0"/>
        <v>0</v>
      </c>
      <c r="O95" s="9">
        <f>IF(C95="イベ","-",IF(E95=VLOOKUP(A95,スキル!$A:$K,11,0),0,IF(C95="ハピ",L95*10000,L95*30000)))</f>
        <v>1080000</v>
      </c>
      <c r="P95" s="6" t="s">
        <v>38</v>
      </c>
    </row>
    <row r="96" spans="1:16" ht="18" customHeight="1">
      <c r="A96" s="6">
        <v>94</v>
      </c>
      <c r="C96" s="6" t="s">
        <v>47</v>
      </c>
      <c r="D96" s="6" t="s">
        <v>166</v>
      </c>
      <c r="G96" s="6" t="str">
        <f>IF(E96="","",IF(E96=VLOOKUP(A96,スキル!$A:$K,11,0),"ス",VLOOKUP(A96,スキル!$A:$J,E96+4,FALSE)))</f>
        <v/>
      </c>
      <c r="H96" s="6" t="str">
        <f>IF(E96="","",IF(E96=VLOOKUP(A96,スキル!$A:$K,11,0),"キ",100/G96))</f>
        <v/>
      </c>
      <c r="I96" s="6" t="str">
        <f>IF(E96="","",IF(E96=VLOOKUP(A96,スキル!$A:$K,11,0),"ル",ROUND(F96/H96,1)))</f>
        <v/>
      </c>
      <c r="J96" s="8" t="str">
        <f>IF(E96="","",IF(E96=VLOOKUP(A96,スキル!$A:$K,11,0),"Ｍ",ROUND(G96-I96,0)))</f>
        <v/>
      </c>
      <c r="K96" s="6" t="str">
        <f ca="1">IF(E96="","",IF(E96=VLOOKUP(A96,スキル!$A:$K,11,0),"Ａ",IF(E96=VLOOKUP(A96,スキル!$A:$K,11,0)-1,0,SUM(OFFSET(スキル!$A$2,MATCH(A96,スキル!$A$3:$A$1048576,0),E96+4,1,5-E96)))))</f>
        <v/>
      </c>
      <c r="L96" s="8">
        <f>IF(E96="",VLOOKUP(A96,スキル!$A:$K,10,0),IF(E96=VLOOKUP(A96,スキル!$A:$K,11,0),"Ｘ",J96+K96))</f>
        <v>32</v>
      </c>
      <c r="M96" s="9">
        <f>IF(C96="イベ","-",VLOOKUP(A96,スキル!$A:$K,10,0)*IF(C96="ハピ",10000,30000))</f>
        <v>960000</v>
      </c>
      <c r="N96" s="9">
        <f t="shared" si="0"/>
        <v>0</v>
      </c>
      <c r="O96" s="9">
        <f>IF(C96="イベ","-",IF(E96=VLOOKUP(A96,スキル!$A:$K,11,0),0,IF(C96="ハピ",L96*10000,L96*30000)))</f>
        <v>960000</v>
      </c>
      <c r="P96" s="6" t="s">
        <v>58</v>
      </c>
    </row>
    <row r="97" spans="1:16" ht="18" customHeight="1">
      <c r="A97" s="6">
        <v>95</v>
      </c>
      <c r="C97" s="6" t="s">
        <v>50</v>
      </c>
      <c r="D97" s="6" t="s">
        <v>167</v>
      </c>
      <c r="G97" s="6" t="str">
        <f>IF(E97="","",IF(E97=VLOOKUP(A97,スキル!$A:$K,11,0),"ス",VLOOKUP(A97,スキル!$A:$J,E97+4,FALSE)))</f>
        <v/>
      </c>
      <c r="H97" s="6" t="str">
        <f>IF(E97="","",IF(E97=VLOOKUP(A97,スキル!$A:$K,11,0),"キ",100/G97))</f>
        <v/>
      </c>
      <c r="I97" s="6" t="str">
        <f>IF(E97="","",IF(E97=VLOOKUP(A97,スキル!$A:$K,11,0),"ル",ROUND(F97/H97,1)))</f>
        <v/>
      </c>
      <c r="J97" s="8" t="str">
        <f>IF(E97="","",IF(E97=VLOOKUP(A97,スキル!$A:$K,11,0),"Ｍ",ROUND(G97-I97,0)))</f>
        <v/>
      </c>
      <c r="K97" s="6" t="str">
        <f ca="1">IF(E97="","",IF(E97=VLOOKUP(A97,スキル!$A:$K,11,0),"Ａ",IF(E97=VLOOKUP(A97,スキル!$A:$K,11,0)-1,0,SUM(OFFSET(スキル!$A$2,MATCH(A97,スキル!$A$3:$A$1048576,0),E97+4,1,5-E97)))))</f>
        <v/>
      </c>
      <c r="L97" s="8">
        <f>IF(E97="",VLOOKUP(A97,スキル!$A:$K,10,0),IF(E97=VLOOKUP(A97,スキル!$A:$K,11,0),"Ｘ",J97+K97))</f>
        <v>6</v>
      </c>
      <c r="M97" s="9" t="str">
        <f>IF(C97="イベ","-",VLOOKUP(A97,スキル!$A:$K,10,0)*IF(C97="ハピ",10000,30000))</f>
        <v>-</v>
      </c>
      <c r="N97" s="9" t="str">
        <f t="shared" si="0"/>
        <v>-</v>
      </c>
      <c r="O97" s="9" t="str">
        <f>IF(C97="イベ","-",IF(E97=VLOOKUP(A97,スキル!$A:$K,11,0),0,IF(C97="ハピ",L97*10000,L97*30000)))</f>
        <v>-</v>
      </c>
      <c r="P97" s="6" t="s">
        <v>49</v>
      </c>
    </row>
    <row r="98" spans="1:16" ht="18" customHeight="1">
      <c r="A98" s="6">
        <v>96</v>
      </c>
      <c r="C98" s="6" t="s">
        <v>47</v>
      </c>
      <c r="D98" s="6" t="s">
        <v>168</v>
      </c>
      <c r="G98" s="6" t="str">
        <f>IF(E98="","",IF(E98=VLOOKUP(A98,スキル!$A:$K,11,0),"ス",VLOOKUP(A98,スキル!$A:$J,E98+4,FALSE)))</f>
        <v/>
      </c>
      <c r="H98" s="6" t="str">
        <f>IF(E98="","",IF(E98=VLOOKUP(A98,スキル!$A:$K,11,0),"キ",100/G98))</f>
        <v/>
      </c>
      <c r="I98" s="6" t="str">
        <f>IF(E98="","",IF(E98=VLOOKUP(A98,スキル!$A:$K,11,0),"ル",ROUND(F98/H98,1)))</f>
        <v/>
      </c>
      <c r="J98" s="8" t="str">
        <f>IF(E98="","",IF(E98=VLOOKUP(A98,スキル!$A:$K,11,0),"Ｍ",ROUND(G98-I98,0)))</f>
        <v/>
      </c>
      <c r="K98" s="6" t="str">
        <f ca="1">IF(E98="","",IF(E98=VLOOKUP(A98,スキル!$A:$K,11,0),"Ａ",IF(E98=VLOOKUP(A98,スキル!$A:$K,11,0)-1,0,SUM(OFFSET(スキル!$A$2,MATCH(A98,スキル!$A$3:$A$1048576,0),E98+4,1,5-E98)))))</f>
        <v/>
      </c>
      <c r="L98" s="8">
        <f>IF(E98="",VLOOKUP(A98,スキル!$A:$K,10,0),IF(E98=VLOOKUP(A98,スキル!$A:$K,11,0),"Ｘ",J98+K98))</f>
        <v>29</v>
      </c>
      <c r="M98" s="9">
        <f>IF(C98="イベ","-",VLOOKUP(A98,スキル!$A:$K,10,0)*IF(C98="ハピ",10000,30000))</f>
        <v>870000</v>
      </c>
      <c r="N98" s="9">
        <f t="shared" si="0"/>
        <v>0</v>
      </c>
      <c r="O98" s="9">
        <f>IF(C98="イベ","-",IF(E98=VLOOKUP(A98,スキル!$A:$K,11,0),0,IF(C98="ハピ",L98*10000,L98*30000)))</f>
        <v>870000</v>
      </c>
      <c r="P98" s="6" t="s">
        <v>169</v>
      </c>
    </row>
    <row r="99" spans="1:16" ht="18" customHeight="1">
      <c r="A99" s="6">
        <v>97</v>
      </c>
      <c r="C99" s="6" t="s">
        <v>50</v>
      </c>
      <c r="D99" s="6" t="s">
        <v>170</v>
      </c>
      <c r="G99" s="6" t="str">
        <f>IF(E99="","",IF(E99=VLOOKUP(A99,スキル!$A:$K,11,0),"ス",VLOOKUP(A99,スキル!$A:$J,E99+4,FALSE)))</f>
        <v/>
      </c>
      <c r="H99" s="6" t="str">
        <f>IF(E99="","",IF(E99=VLOOKUP(A99,スキル!$A:$K,11,0),"キ",100/G99))</f>
        <v/>
      </c>
      <c r="I99" s="6" t="str">
        <f>IF(E99="","",IF(E99=VLOOKUP(A99,スキル!$A:$K,11,0),"ル",ROUND(F99/H99,1)))</f>
        <v/>
      </c>
      <c r="J99" s="8" t="str">
        <f>IF(E99="","",IF(E99=VLOOKUP(A99,スキル!$A:$K,11,0),"Ｍ",ROUND(G99-I99,0)))</f>
        <v/>
      </c>
      <c r="K99" s="6" t="str">
        <f ca="1">IF(E99="","",IF(E99=VLOOKUP(A99,スキル!$A:$K,11,0),"Ａ",IF(E99=VLOOKUP(A99,スキル!$A:$K,11,0)-1,0,SUM(OFFSET(スキル!$A$2,MATCH(A99,スキル!$A$3:$A$1048576,0),E99+4,1,5-E99)))))</f>
        <v/>
      </c>
      <c r="L99" s="8">
        <f>IF(E99="",VLOOKUP(A99,スキル!$A:$K,10,0),IF(E99=VLOOKUP(A99,スキル!$A:$K,11,0),"Ｘ",J99+K99))</f>
        <v>9</v>
      </c>
      <c r="M99" s="9" t="str">
        <f>IF(C99="イベ","-",VLOOKUP(A99,スキル!$A:$K,10,0)*IF(C99="ハピ",10000,30000))</f>
        <v>-</v>
      </c>
      <c r="N99" s="9" t="str">
        <f t="shared" si="0"/>
        <v>-</v>
      </c>
      <c r="O99" s="9" t="str">
        <f>IF(C99="イベ","-",IF(E99=VLOOKUP(A99,スキル!$A:$K,11,0),0,IF(C99="ハピ",L99*10000,L99*30000)))</f>
        <v>-</v>
      </c>
      <c r="P99" s="6" t="s">
        <v>23</v>
      </c>
    </row>
    <row r="100" spans="1:16" ht="18" customHeight="1">
      <c r="A100" s="6">
        <v>98</v>
      </c>
      <c r="C100" s="6" t="s">
        <v>47</v>
      </c>
      <c r="D100" s="6" t="s">
        <v>171</v>
      </c>
      <c r="G100" s="6" t="str">
        <f>IF(E100="","",IF(E100=VLOOKUP(A100,スキル!$A:$K,11,0),"ス",VLOOKUP(A100,スキル!$A:$J,E100+4,FALSE)))</f>
        <v/>
      </c>
      <c r="H100" s="6" t="str">
        <f>IF(E100="","",IF(E100=VLOOKUP(A100,スキル!$A:$K,11,0),"キ",100/G100))</f>
        <v/>
      </c>
      <c r="I100" s="6" t="str">
        <f>IF(E100="","",IF(E100=VLOOKUP(A100,スキル!$A:$K,11,0),"ル",ROUND(F100/H100,1)))</f>
        <v/>
      </c>
      <c r="J100" s="8" t="str">
        <f>IF(E100="","",IF(E100=VLOOKUP(A100,スキル!$A:$K,11,0),"Ｍ",ROUND(G100-I100,0)))</f>
        <v/>
      </c>
      <c r="K100" s="6" t="str">
        <f ca="1">IF(E100="","",IF(E100=VLOOKUP(A100,スキル!$A:$K,11,0),"Ａ",IF(E100=VLOOKUP(A100,スキル!$A:$K,11,0)-1,0,SUM(OFFSET(スキル!$A$2,MATCH(A100,スキル!$A$3:$A$1048576,0),E100+4,1,5-E100)))))</f>
        <v/>
      </c>
      <c r="L100" s="8">
        <f>IF(E100="",VLOOKUP(A100,スキル!$A:$K,10,0),IF(E100=VLOOKUP(A100,スキル!$A:$K,11,0),"Ｘ",J100+K100))</f>
        <v>35</v>
      </c>
      <c r="M100" s="9">
        <f>IF(C100="イベ","-",VLOOKUP(A100,スキル!$A:$K,10,0)*IF(C100="ハピ",10000,30000))</f>
        <v>1050000</v>
      </c>
      <c r="N100" s="9">
        <f t="shared" si="0"/>
        <v>0</v>
      </c>
      <c r="O100" s="9">
        <f>IF(C100="イベ","-",IF(E100=VLOOKUP(A100,スキル!$A:$K,11,0),0,IF(C100="ハピ",L100*10000,L100*30000)))</f>
        <v>1050000</v>
      </c>
      <c r="P100" s="6" t="s">
        <v>102</v>
      </c>
    </row>
    <row r="101" spans="1:16" ht="18" customHeight="1">
      <c r="A101" s="6">
        <v>99</v>
      </c>
      <c r="C101" s="6" t="s">
        <v>47</v>
      </c>
      <c r="D101" s="6" t="s">
        <v>172</v>
      </c>
      <c r="G101" s="6" t="str">
        <f>IF(E101="","",IF(E101=VLOOKUP(A101,スキル!$A:$K,11,0),"ス",VLOOKUP(A101,スキル!$A:$J,E101+4,FALSE)))</f>
        <v/>
      </c>
      <c r="H101" s="6" t="str">
        <f>IF(E101="","",IF(E101=VLOOKUP(A101,スキル!$A:$K,11,0),"キ",100/G101))</f>
        <v/>
      </c>
      <c r="I101" s="6" t="str">
        <f>IF(E101="","",IF(E101=VLOOKUP(A101,スキル!$A:$K,11,0),"ル",ROUND(F101/H101,1)))</f>
        <v/>
      </c>
      <c r="J101" s="8" t="str">
        <f>IF(E101="","",IF(E101=VLOOKUP(A101,スキル!$A:$K,11,0),"Ｍ",ROUND(G101-I101,0)))</f>
        <v/>
      </c>
      <c r="K101" s="6" t="str">
        <f ca="1">IF(E101="","",IF(E101=VLOOKUP(A101,スキル!$A:$K,11,0),"Ａ",IF(E101=VLOOKUP(A101,スキル!$A:$K,11,0)-1,0,SUM(OFFSET(スキル!$A$2,MATCH(A101,スキル!$A$3:$A$1048576,0),E101+4,1,5-E101)))))</f>
        <v/>
      </c>
      <c r="L101" s="8">
        <f>IF(E101="",VLOOKUP(A101,スキル!$A:$K,10,0),IF(E101=VLOOKUP(A101,スキル!$A:$K,11,0),"Ｘ",J101+K101))</f>
        <v>36</v>
      </c>
      <c r="M101" s="9">
        <f>IF(C101="イベ","-",VLOOKUP(A101,スキル!$A:$K,10,0)*IF(C101="ハピ",10000,30000))</f>
        <v>1080000</v>
      </c>
      <c r="N101" s="9">
        <f t="shared" si="0"/>
        <v>0</v>
      </c>
      <c r="O101" s="9">
        <f>IF(C101="イベ","-",IF(E101=VLOOKUP(A101,スキル!$A:$K,11,0),0,IF(C101="ハピ",L101*10000,L101*30000)))</f>
        <v>1080000</v>
      </c>
      <c r="P101" s="6" t="s">
        <v>173</v>
      </c>
    </row>
    <row r="102" spans="1:16" ht="18" customHeight="1">
      <c r="A102" s="6">
        <v>100</v>
      </c>
      <c r="C102" s="6" t="s">
        <v>47</v>
      </c>
      <c r="D102" s="6" t="s">
        <v>174</v>
      </c>
      <c r="G102" s="6" t="str">
        <f>IF(E102="","",IF(E102=VLOOKUP(A102,スキル!$A:$K,11,0),"ス",VLOOKUP(A102,スキル!$A:$J,E102+4,FALSE)))</f>
        <v/>
      </c>
      <c r="H102" s="6" t="str">
        <f>IF(E102="","",IF(E102=VLOOKUP(A102,スキル!$A:$K,11,0),"キ",100/G102))</f>
        <v/>
      </c>
      <c r="I102" s="6" t="str">
        <f>IF(E102="","",IF(E102=VLOOKUP(A102,スキル!$A:$K,11,0),"ル",ROUND(F102/H102,1)))</f>
        <v/>
      </c>
      <c r="J102" s="8" t="str">
        <f>IF(E102="","",IF(E102=VLOOKUP(A102,スキル!$A:$K,11,0),"Ｍ",ROUND(G102-I102,0)))</f>
        <v/>
      </c>
      <c r="K102" s="6" t="str">
        <f ca="1">IF(E102="","",IF(E102=VLOOKUP(A102,スキル!$A:$K,11,0),"Ａ",IF(E102=VLOOKUP(A102,スキル!$A:$K,11,0)-1,0,SUM(OFFSET(スキル!$A$2,MATCH(A102,スキル!$A$3:$A$1048576,0),E102+4,1,5-E102)))))</f>
        <v/>
      </c>
      <c r="L102" s="8">
        <f>IF(E102="",VLOOKUP(A102,スキル!$A:$K,10,0),IF(E102=VLOOKUP(A102,スキル!$A:$K,11,0),"Ｘ",J102+K102))</f>
        <v>29</v>
      </c>
      <c r="M102" s="9">
        <f>IF(C102="イベ","-",VLOOKUP(A102,スキル!$A:$K,10,0)*IF(C102="ハピ",10000,30000))</f>
        <v>870000</v>
      </c>
      <c r="N102" s="9">
        <f t="shared" si="0"/>
        <v>0</v>
      </c>
      <c r="O102" s="9">
        <f>IF(C102="イベ","-",IF(E102=VLOOKUP(A102,スキル!$A:$K,11,0),0,IF(C102="ハピ",L102*10000,L102*30000)))</f>
        <v>870000</v>
      </c>
      <c r="P102" s="6" t="s">
        <v>69</v>
      </c>
    </row>
    <row r="103" spans="1:16" ht="18" customHeight="1">
      <c r="A103" s="6">
        <v>101</v>
      </c>
      <c r="C103" s="6" t="s">
        <v>47</v>
      </c>
      <c r="D103" s="6" t="s">
        <v>175</v>
      </c>
      <c r="G103" s="6" t="str">
        <f>IF(E103="","",IF(E103=VLOOKUP(A103,スキル!$A:$K,11,0),"ス",VLOOKUP(A103,スキル!$A:$J,E103+4,FALSE)))</f>
        <v/>
      </c>
      <c r="H103" s="6" t="str">
        <f>IF(E103="","",IF(E103=VLOOKUP(A103,スキル!$A:$K,11,0),"キ",100/G103))</f>
        <v/>
      </c>
      <c r="I103" s="6" t="str">
        <f>IF(E103="","",IF(E103=VLOOKUP(A103,スキル!$A:$K,11,0),"ル",ROUND(F103/H103,1)))</f>
        <v/>
      </c>
      <c r="J103" s="8" t="str">
        <f>IF(E103="","",IF(E103=VLOOKUP(A103,スキル!$A:$K,11,0),"Ｍ",ROUND(G103-I103,0)))</f>
        <v/>
      </c>
      <c r="K103" s="6" t="str">
        <f ca="1">IF(E103="","",IF(E103=VLOOKUP(A103,スキル!$A:$K,11,0),"Ａ",IF(E103=VLOOKUP(A103,スキル!$A:$K,11,0)-1,0,SUM(OFFSET(スキル!$A$2,MATCH(A103,スキル!$A$3:$A$1048576,0),E103+4,1,5-E103)))))</f>
        <v/>
      </c>
      <c r="L103" s="8">
        <f>IF(E103="",VLOOKUP(A103,スキル!$A:$K,10,0),IF(E103=VLOOKUP(A103,スキル!$A:$K,11,0),"Ｘ",J103+K103))</f>
        <v>32</v>
      </c>
      <c r="M103" s="9">
        <f>IF(C103="イベ","-",VLOOKUP(A103,スキル!$A:$K,10,0)*IF(C103="ハピ",10000,30000))</f>
        <v>960000</v>
      </c>
      <c r="N103" s="9">
        <f t="shared" si="0"/>
        <v>0</v>
      </c>
      <c r="O103" s="9">
        <f>IF(C103="イベ","-",IF(E103=VLOOKUP(A103,スキル!$A:$K,11,0),0,IF(C103="ハピ",L103*10000,L103*30000)))</f>
        <v>960000</v>
      </c>
      <c r="P103" s="6" t="s">
        <v>23</v>
      </c>
    </row>
    <row r="104" spans="1:16" ht="18" customHeight="1">
      <c r="A104" s="6">
        <v>102</v>
      </c>
      <c r="C104" s="6" t="s">
        <v>47</v>
      </c>
      <c r="D104" s="6" t="s">
        <v>176</v>
      </c>
      <c r="G104" s="6" t="str">
        <f>IF(E104="","",IF(E104=VLOOKUP(A104,スキル!$A:$K,11,0),"ス",VLOOKUP(A104,スキル!$A:$J,E104+4,FALSE)))</f>
        <v/>
      </c>
      <c r="H104" s="6" t="str">
        <f>IF(E104="","",IF(E104=VLOOKUP(A104,スキル!$A:$K,11,0),"キ",100/G104))</f>
        <v/>
      </c>
      <c r="I104" s="6" t="str">
        <f>IF(E104="","",IF(E104=VLOOKUP(A104,スキル!$A:$K,11,0),"ル",ROUND(F104/H104,1)))</f>
        <v/>
      </c>
      <c r="J104" s="8" t="str">
        <f>IF(E104="","",IF(E104=VLOOKUP(A104,スキル!$A:$K,11,0),"Ｍ",ROUND(G104-I104,0)))</f>
        <v/>
      </c>
      <c r="K104" s="6" t="str">
        <f ca="1">IF(E104="","",IF(E104=VLOOKUP(A104,スキル!$A:$K,11,0),"Ａ",IF(E104=VLOOKUP(A104,スキル!$A:$K,11,0)-1,0,SUM(OFFSET(スキル!$A$2,MATCH(A104,スキル!$A$3:$A$1048576,0),E104+4,1,5-E104)))))</f>
        <v/>
      </c>
      <c r="L104" s="8">
        <f>IF(E104="",VLOOKUP(A104,スキル!$A:$K,10,0),IF(E104=VLOOKUP(A104,スキル!$A:$K,11,0),"Ｘ",J104+K104))</f>
        <v>36</v>
      </c>
      <c r="M104" s="9">
        <f>IF(C104="イベ","-",VLOOKUP(A104,スキル!$A:$K,10,0)*IF(C104="ハピ",10000,30000))</f>
        <v>1080000</v>
      </c>
      <c r="N104" s="9">
        <f t="shared" si="0"/>
        <v>0</v>
      </c>
      <c r="O104" s="9">
        <f>IF(C104="イベ","-",IF(E104=VLOOKUP(A104,スキル!$A:$K,11,0),0,IF(C104="ハピ",L104*10000,L104*30000)))</f>
        <v>1080000</v>
      </c>
      <c r="P104" s="6" t="s">
        <v>177</v>
      </c>
    </row>
    <row r="105" spans="1:16" ht="18" customHeight="1">
      <c r="A105" s="6">
        <v>103</v>
      </c>
      <c r="C105" s="6" t="s">
        <v>47</v>
      </c>
      <c r="D105" s="6" t="s">
        <v>178</v>
      </c>
      <c r="G105" s="6" t="str">
        <f>IF(E105="","",IF(E105=VLOOKUP(A105,スキル!$A:$K,11,0),"ス",VLOOKUP(A105,スキル!$A:$J,E105+4,FALSE)))</f>
        <v/>
      </c>
      <c r="H105" s="6" t="str">
        <f>IF(E105="","",IF(E105=VLOOKUP(A105,スキル!$A:$K,11,0),"キ",100/G105))</f>
        <v/>
      </c>
      <c r="I105" s="6" t="str">
        <f>IF(E105="","",IF(E105=VLOOKUP(A105,スキル!$A:$K,11,0),"ル",ROUND(F105/H105,1)))</f>
        <v/>
      </c>
      <c r="J105" s="8" t="str">
        <f>IF(E105="","",IF(E105=VLOOKUP(A105,スキル!$A:$K,11,0),"Ｍ",ROUND(G105-I105,0)))</f>
        <v/>
      </c>
      <c r="K105" s="6" t="str">
        <f ca="1">IF(E105="","",IF(E105=VLOOKUP(A105,スキル!$A:$K,11,0),"Ａ",IF(E105=VLOOKUP(A105,スキル!$A:$K,11,0)-1,0,SUM(OFFSET(スキル!$A$2,MATCH(A105,スキル!$A$3:$A$1048576,0),E105+4,1,5-E105)))))</f>
        <v/>
      </c>
      <c r="L105" s="8">
        <f>IF(E105="",VLOOKUP(A105,スキル!$A:$K,10,0),IF(E105=VLOOKUP(A105,スキル!$A:$K,11,0),"Ｘ",J105+K105))</f>
        <v>32</v>
      </c>
      <c r="M105" s="9">
        <f>IF(C105="イベ","-",VLOOKUP(A105,スキル!$A:$K,10,0)*IF(C105="ハピ",10000,30000))</f>
        <v>960000</v>
      </c>
      <c r="N105" s="9">
        <f t="shared" si="0"/>
        <v>0</v>
      </c>
      <c r="O105" s="9">
        <f>IF(C105="イベ","-",IF(E105=VLOOKUP(A105,スキル!$A:$K,11,0),0,IF(C105="ハピ",L105*10000,L105*30000)))</f>
        <v>960000</v>
      </c>
      <c r="P105" s="6" t="s">
        <v>179</v>
      </c>
    </row>
    <row r="106" spans="1:16" ht="18" customHeight="1">
      <c r="A106" s="6">
        <v>104</v>
      </c>
      <c r="C106" s="6" t="s">
        <v>47</v>
      </c>
      <c r="D106" s="6" t="s">
        <v>180</v>
      </c>
      <c r="G106" s="6" t="str">
        <f>IF(E106="","",IF(E106=VLOOKUP(A106,スキル!$A:$K,11,0),"ス",VLOOKUP(A106,スキル!$A:$J,E106+4,FALSE)))</f>
        <v/>
      </c>
      <c r="H106" s="6" t="str">
        <f>IF(E106="","",IF(E106=VLOOKUP(A106,スキル!$A:$K,11,0),"キ",100/G106))</f>
        <v/>
      </c>
      <c r="I106" s="6" t="str">
        <f>IF(E106="","",IF(E106=VLOOKUP(A106,スキル!$A:$K,11,0),"ル",ROUND(F106/H106,1)))</f>
        <v/>
      </c>
      <c r="J106" s="8" t="str">
        <f>IF(E106="","",IF(E106=VLOOKUP(A106,スキル!$A:$K,11,0),"Ｍ",ROUND(G106-I106,0)))</f>
        <v/>
      </c>
      <c r="K106" s="6" t="str">
        <f ca="1">IF(E106="","",IF(E106=VLOOKUP(A106,スキル!$A:$K,11,0),"Ａ",IF(E106=VLOOKUP(A106,スキル!$A:$K,11,0)-1,0,SUM(OFFSET(スキル!$A$2,MATCH(A106,スキル!$A$3:$A$1048576,0),E106+4,1,5-E106)))))</f>
        <v/>
      </c>
      <c r="L106" s="8">
        <f>IF(E106="",VLOOKUP(A106,スキル!$A:$K,10,0),IF(E106=VLOOKUP(A106,スキル!$A:$K,11,0),"Ｘ",J106+K106))</f>
        <v>29</v>
      </c>
      <c r="M106" s="9">
        <f>IF(C106="イベ","-",VLOOKUP(A106,スキル!$A:$K,10,0)*IF(C106="ハピ",10000,30000))</f>
        <v>870000</v>
      </c>
      <c r="N106" s="9">
        <f t="shared" si="0"/>
        <v>0</v>
      </c>
      <c r="O106" s="9">
        <f>IF(C106="イベ","-",IF(E106=VLOOKUP(A106,スキル!$A:$K,11,0),0,IF(C106="ハピ",L106*10000,L106*30000)))</f>
        <v>870000</v>
      </c>
      <c r="P106" s="6" t="s">
        <v>123</v>
      </c>
    </row>
    <row r="107" spans="1:16" ht="18" customHeight="1">
      <c r="A107" s="6">
        <v>105</v>
      </c>
      <c r="C107" s="6" t="s">
        <v>50</v>
      </c>
      <c r="D107" s="6" t="s">
        <v>181</v>
      </c>
      <c r="G107" s="6" t="str">
        <f>IF(E107="","",IF(E107=VLOOKUP(A107,スキル!$A:$K,11,0),"ス",VLOOKUP(A107,スキル!$A:$J,E107+4,FALSE)))</f>
        <v/>
      </c>
      <c r="H107" s="6" t="str">
        <f>IF(E107="","",IF(E107=VLOOKUP(A107,スキル!$A:$K,11,0),"キ",100/G107))</f>
        <v/>
      </c>
      <c r="I107" s="6" t="str">
        <f>IF(E107="","",IF(E107=VLOOKUP(A107,スキル!$A:$K,11,0),"ル",ROUND(F107/H107,1)))</f>
        <v/>
      </c>
      <c r="J107" s="8" t="str">
        <f>IF(E107="","",IF(E107=VLOOKUP(A107,スキル!$A:$K,11,0),"Ｍ",ROUND(G107-I107,0)))</f>
        <v/>
      </c>
      <c r="K107" s="6" t="str">
        <f ca="1">IF(E107="","",IF(E107=VLOOKUP(A107,スキル!$A:$K,11,0),"Ａ",IF(E107=VLOOKUP(A107,スキル!$A:$K,11,0)-1,0,SUM(OFFSET(スキル!$A$2,MATCH(A107,スキル!$A$3:$A$1048576,0),E107+4,1,5-E107)))))</f>
        <v/>
      </c>
      <c r="L107" s="8">
        <f>IF(E107="",VLOOKUP(A107,スキル!$A:$K,10,0),IF(E107=VLOOKUP(A107,スキル!$A:$K,11,0),"Ｘ",J107+K107))</f>
        <v>29</v>
      </c>
      <c r="M107" s="9" t="str">
        <f>IF(C107="イベ","-",VLOOKUP(A107,スキル!$A:$K,10,0)*IF(C107="ハピ",10000,30000))</f>
        <v>-</v>
      </c>
      <c r="N107" s="9" t="str">
        <f t="shared" si="0"/>
        <v>-</v>
      </c>
      <c r="O107" s="9" t="str">
        <f>IF(C107="イベ","-",IF(E107=VLOOKUP(A107,スキル!$A:$K,11,0),0,IF(C107="ハピ",L107*10000,L107*30000)))</f>
        <v>-</v>
      </c>
      <c r="P107" s="6" t="s">
        <v>182</v>
      </c>
    </row>
    <row r="108" spans="1:16" ht="18" customHeight="1">
      <c r="A108" s="6">
        <v>106</v>
      </c>
      <c r="C108" s="6" t="s">
        <v>47</v>
      </c>
      <c r="D108" s="6" t="s">
        <v>183</v>
      </c>
      <c r="G108" s="6" t="str">
        <f>IF(E108="","",IF(E108=VLOOKUP(A108,スキル!$A:$K,11,0),"ス",VLOOKUP(A108,スキル!$A:$J,E108+4,FALSE)))</f>
        <v/>
      </c>
      <c r="H108" s="6" t="str">
        <f>IF(E108="","",IF(E108=VLOOKUP(A108,スキル!$A:$K,11,0),"キ",100/G108))</f>
        <v/>
      </c>
      <c r="I108" s="6" t="str">
        <f>IF(E108="","",IF(E108=VLOOKUP(A108,スキル!$A:$K,11,0),"ル",ROUND(F108/H108,1)))</f>
        <v/>
      </c>
      <c r="J108" s="8" t="str">
        <f>IF(E108="","",IF(E108=VLOOKUP(A108,スキル!$A:$K,11,0),"Ｍ",ROUND(G108-I108,0)))</f>
        <v/>
      </c>
      <c r="K108" s="6" t="str">
        <f ca="1">IF(E108="","",IF(E108=VLOOKUP(A108,スキル!$A:$K,11,0),"Ａ",IF(E108=VLOOKUP(A108,スキル!$A:$K,11,0)-1,0,SUM(OFFSET(スキル!$A$2,MATCH(A108,スキル!$A$3:$A$1048576,0),E108+4,1,5-E108)))))</f>
        <v/>
      </c>
      <c r="L108" s="8">
        <f>IF(E108="",VLOOKUP(A108,スキル!$A:$K,10,0),IF(E108=VLOOKUP(A108,スキル!$A:$K,11,0),"Ｘ",J108+K108))</f>
        <v>29</v>
      </c>
      <c r="M108" s="9">
        <f>IF(C108="イベ","-",VLOOKUP(A108,スキル!$A:$K,10,0)*IF(C108="ハピ",10000,30000))</f>
        <v>870000</v>
      </c>
      <c r="N108" s="9">
        <f t="shared" si="0"/>
        <v>0</v>
      </c>
      <c r="O108" s="9">
        <f>IF(C108="イベ","-",IF(E108=VLOOKUP(A108,スキル!$A:$K,11,0),0,IF(C108="ハピ",L108*10000,L108*30000)))</f>
        <v>870000</v>
      </c>
      <c r="P108" s="6" t="s">
        <v>23</v>
      </c>
    </row>
    <row r="109" spans="1:16" ht="18" customHeight="1">
      <c r="A109" s="6">
        <v>107</v>
      </c>
      <c r="C109" s="6" t="s">
        <v>47</v>
      </c>
      <c r="D109" s="6" t="s">
        <v>184</v>
      </c>
      <c r="G109" s="6" t="str">
        <f>IF(E109="","",IF(E109=VLOOKUP(A109,スキル!$A:$K,11,0),"ス",VLOOKUP(A109,スキル!$A:$J,E109+4,FALSE)))</f>
        <v/>
      </c>
      <c r="H109" s="6" t="str">
        <f>IF(E109="","",IF(E109=VLOOKUP(A109,スキル!$A:$K,11,0),"キ",100/G109))</f>
        <v/>
      </c>
      <c r="I109" s="6" t="str">
        <f>IF(E109="","",IF(E109=VLOOKUP(A109,スキル!$A:$K,11,0),"ル",ROUND(F109/H109,1)))</f>
        <v/>
      </c>
      <c r="J109" s="8" t="str">
        <f>IF(E109="","",IF(E109=VLOOKUP(A109,スキル!$A:$K,11,0),"Ｍ",ROUND(G109-I109,0)))</f>
        <v/>
      </c>
      <c r="K109" s="6" t="str">
        <f ca="1">IF(E109="","",IF(E109=VLOOKUP(A109,スキル!$A:$K,11,0),"Ａ",IF(E109=VLOOKUP(A109,スキル!$A:$K,11,0)-1,0,SUM(OFFSET(スキル!$A$2,MATCH(A109,スキル!$A$3:$A$1048576,0),E109+4,1,5-E109)))))</f>
        <v/>
      </c>
      <c r="L109" s="8">
        <f>IF(E109="",VLOOKUP(A109,スキル!$A:$K,10,0),IF(E109=VLOOKUP(A109,スキル!$A:$K,11,0),"Ｘ",J109+K109))</f>
        <v>32</v>
      </c>
      <c r="M109" s="9">
        <f>IF(C109="イベ","-",VLOOKUP(A109,スキル!$A:$K,10,0)*IF(C109="ハピ",10000,30000))</f>
        <v>960000</v>
      </c>
      <c r="N109" s="9">
        <f t="shared" si="0"/>
        <v>0</v>
      </c>
      <c r="O109" s="9">
        <f>IF(C109="イベ","-",IF(E109=VLOOKUP(A109,スキル!$A:$K,11,0),0,IF(C109="ハピ",L109*10000,L109*30000)))</f>
        <v>960000</v>
      </c>
      <c r="P109" s="6" t="s">
        <v>185</v>
      </c>
    </row>
    <row r="110" spans="1:16" ht="18" customHeight="1">
      <c r="A110" s="6">
        <v>108</v>
      </c>
      <c r="B110" s="6">
        <v>45</v>
      </c>
      <c r="C110" s="6" t="s">
        <v>39</v>
      </c>
      <c r="D110" s="6" t="s">
        <v>186</v>
      </c>
      <c r="G110" s="6" t="str">
        <f>IF(E110="","",IF(E110=VLOOKUP(A110,スキル!$A:$K,11,0),"ス",VLOOKUP(A110,スキル!$A:$J,E110+4,FALSE)))</f>
        <v/>
      </c>
      <c r="H110" s="6" t="str">
        <f>IF(E110="","",IF(E110=VLOOKUP(A110,スキル!$A:$K,11,0),"キ",100/G110))</f>
        <v/>
      </c>
      <c r="I110" s="6" t="str">
        <f>IF(E110="","",IF(E110=VLOOKUP(A110,スキル!$A:$K,11,0),"ル",ROUND(F110/H110,1)))</f>
        <v/>
      </c>
      <c r="J110" s="8" t="str">
        <f>IF(E110="","",IF(E110=VLOOKUP(A110,スキル!$A:$K,11,0),"Ｍ",ROUND(G110-I110,0)))</f>
        <v/>
      </c>
      <c r="K110" s="6" t="str">
        <f ca="1">IF(E110="","",IF(E110=VLOOKUP(A110,スキル!$A:$K,11,0),"Ａ",IF(E110=VLOOKUP(A110,スキル!$A:$K,11,0)-1,0,SUM(OFFSET(スキル!$A$2,MATCH(A110,スキル!$A$3:$A$1048576,0),E110+4,1,5-E110)))))</f>
        <v/>
      </c>
      <c r="L110" s="8">
        <f>IF(E110="",VLOOKUP(A110,スキル!$A:$K,10,0),IF(E110=VLOOKUP(A110,スキル!$A:$K,11,0),"Ｘ",J110+K110))</f>
        <v>32</v>
      </c>
      <c r="M110" s="9">
        <f>IF(C110="イベ","-",VLOOKUP(A110,スキル!$A:$K,10,0)*IF(C110="ハピ",10000,30000))</f>
        <v>960000</v>
      </c>
      <c r="N110" s="9">
        <f t="shared" si="0"/>
        <v>0</v>
      </c>
      <c r="O110" s="9">
        <f>IF(C110="イベ","-",IF(E110=VLOOKUP(A110,スキル!$A:$K,11,0),0,IF(C110="ハピ",L110*10000,L110*30000)))</f>
        <v>960000</v>
      </c>
      <c r="P110" s="6" t="s">
        <v>187</v>
      </c>
    </row>
    <row r="111" spans="1:16" ht="18" customHeight="1">
      <c r="A111" s="6">
        <v>109</v>
      </c>
      <c r="B111" s="6">
        <v>46</v>
      </c>
      <c r="C111" s="6" t="s">
        <v>39</v>
      </c>
      <c r="D111" s="6" t="s">
        <v>188</v>
      </c>
      <c r="G111" s="6" t="str">
        <f>IF(E111="","",IF(E111=VLOOKUP(A111,スキル!$A:$K,11,0),"ス",VLOOKUP(A111,スキル!$A:$J,E111+4,FALSE)))</f>
        <v/>
      </c>
      <c r="H111" s="6" t="str">
        <f>IF(E111="","",IF(E111=VLOOKUP(A111,スキル!$A:$K,11,0),"キ",100/G111))</f>
        <v/>
      </c>
      <c r="I111" s="6" t="str">
        <f>IF(E111="","",IF(E111=VLOOKUP(A111,スキル!$A:$K,11,0),"ル",ROUND(F111/H111,1)))</f>
        <v/>
      </c>
      <c r="J111" s="8" t="str">
        <f>IF(E111="","",IF(E111=VLOOKUP(A111,スキル!$A:$K,11,0),"Ｍ",ROUND(G111-I111,0)))</f>
        <v/>
      </c>
      <c r="K111" s="6" t="str">
        <f ca="1">IF(E111="","",IF(E111=VLOOKUP(A111,スキル!$A:$K,11,0),"Ａ",IF(E111=VLOOKUP(A111,スキル!$A:$K,11,0)-1,0,SUM(OFFSET(スキル!$A$2,MATCH(A111,スキル!$A$3:$A$1048576,0),E111+4,1,5-E111)))))</f>
        <v/>
      </c>
      <c r="L111" s="8">
        <f>IF(E111="",VLOOKUP(A111,スキル!$A:$K,10,0),IF(E111=VLOOKUP(A111,スキル!$A:$K,11,0),"Ｘ",J111+K111))</f>
        <v>32</v>
      </c>
      <c r="M111" s="9">
        <f>IF(C111="イベ","-",VLOOKUP(A111,スキル!$A:$K,10,0)*IF(C111="ハピ",10000,30000))</f>
        <v>960000</v>
      </c>
      <c r="N111" s="9">
        <f t="shared" si="0"/>
        <v>0</v>
      </c>
      <c r="O111" s="9">
        <f>IF(C111="イベ","-",IF(E111=VLOOKUP(A111,スキル!$A:$K,11,0),0,IF(C111="ハピ",L111*10000,L111*30000)))</f>
        <v>960000</v>
      </c>
      <c r="P111" s="6" t="s">
        <v>189</v>
      </c>
    </row>
    <row r="112" spans="1:16" ht="18" customHeight="1">
      <c r="A112" s="6">
        <v>110</v>
      </c>
      <c r="C112" s="6" t="s">
        <v>47</v>
      </c>
      <c r="D112" s="6" t="s">
        <v>190</v>
      </c>
      <c r="G112" s="6" t="str">
        <f>IF(E112="","",IF(E112=VLOOKUP(A112,スキル!$A:$K,11,0),"ス",VLOOKUP(A112,スキル!$A:$J,E112+4,FALSE)))</f>
        <v/>
      </c>
      <c r="H112" s="6" t="str">
        <f>IF(E112="","",IF(E112=VLOOKUP(A112,スキル!$A:$K,11,0),"キ",100/G112))</f>
        <v/>
      </c>
      <c r="I112" s="6" t="str">
        <f>IF(E112="","",IF(E112=VLOOKUP(A112,スキル!$A:$K,11,0),"ル",ROUND(F112/H112,1)))</f>
        <v/>
      </c>
      <c r="J112" s="8" t="str">
        <f>IF(E112="","",IF(E112=VLOOKUP(A112,スキル!$A:$K,11,0),"Ｍ",ROUND(G112-I112,0)))</f>
        <v/>
      </c>
      <c r="K112" s="6" t="str">
        <f ca="1">IF(E112="","",IF(E112=VLOOKUP(A112,スキル!$A:$K,11,0),"Ａ",IF(E112=VLOOKUP(A112,スキル!$A:$K,11,0)-1,0,SUM(OFFSET(スキル!$A$2,MATCH(A112,スキル!$A$3:$A$1048576,0),E112+4,1,5-E112)))))</f>
        <v/>
      </c>
      <c r="L112" s="8">
        <f>IF(E112="",VLOOKUP(A112,スキル!$A:$K,10,0),IF(E112=VLOOKUP(A112,スキル!$A:$K,11,0),"Ｘ",J112+K112))</f>
        <v>32</v>
      </c>
      <c r="M112" s="9">
        <f>IF(C112="イベ","-",VLOOKUP(A112,スキル!$A:$K,10,0)*IF(C112="ハピ",10000,30000))</f>
        <v>960000</v>
      </c>
      <c r="N112" s="9">
        <f t="shared" si="0"/>
        <v>0</v>
      </c>
      <c r="O112" s="9">
        <f>IF(C112="イベ","-",IF(E112=VLOOKUP(A112,スキル!$A:$K,11,0),0,IF(C112="ハピ",L112*10000,L112*30000)))</f>
        <v>960000</v>
      </c>
      <c r="P112" s="6" t="s">
        <v>38</v>
      </c>
    </row>
    <row r="113" spans="1:16" ht="18" customHeight="1">
      <c r="A113" s="6">
        <v>111</v>
      </c>
      <c r="B113" s="6">
        <v>47</v>
      </c>
      <c r="C113" s="6" t="s">
        <v>39</v>
      </c>
      <c r="D113" s="6" t="s">
        <v>191</v>
      </c>
      <c r="G113" s="6" t="str">
        <f>IF(E113="","",IF(E113=VLOOKUP(A113,スキル!$A:$K,11,0),"ス",VLOOKUP(A113,スキル!$A:$J,E113+4,FALSE)))</f>
        <v/>
      </c>
      <c r="H113" s="6" t="str">
        <f>IF(E113="","",IF(E113=VLOOKUP(A113,スキル!$A:$K,11,0),"キ",100/G113))</f>
        <v/>
      </c>
      <c r="I113" s="6" t="str">
        <f>IF(E113="","",IF(E113=VLOOKUP(A113,スキル!$A:$K,11,0),"ル",ROUND(F113/H113,1)))</f>
        <v/>
      </c>
      <c r="J113" s="8" t="str">
        <f>IF(E113="","",IF(E113=VLOOKUP(A113,スキル!$A:$K,11,0),"Ｍ",ROUND(G113-I113,0)))</f>
        <v/>
      </c>
      <c r="K113" s="6" t="str">
        <f ca="1">IF(E113="","",IF(E113=VLOOKUP(A113,スキル!$A:$K,11,0),"Ａ",IF(E113=VLOOKUP(A113,スキル!$A:$K,11,0)-1,0,SUM(OFFSET(スキル!$A$2,MATCH(A113,スキル!$A$3:$A$1048576,0),E113+4,1,5-E113)))))</f>
        <v/>
      </c>
      <c r="L113" s="8">
        <f>IF(E113="",VLOOKUP(A113,スキル!$A:$K,10,0),IF(E113=VLOOKUP(A113,スキル!$A:$K,11,0),"Ｘ",J113+K113))</f>
        <v>32</v>
      </c>
      <c r="M113" s="9">
        <f>IF(C113="イベ","-",VLOOKUP(A113,スキル!$A:$K,10,0)*IF(C113="ハピ",10000,30000))</f>
        <v>960000</v>
      </c>
      <c r="N113" s="9">
        <f t="shared" si="0"/>
        <v>0</v>
      </c>
      <c r="O113" s="9">
        <f>IF(C113="イベ","-",IF(E113=VLOOKUP(A113,スキル!$A:$K,11,0),0,IF(C113="ハピ",L113*10000,L113*30000)))</f>
        <v>960000</v>
      </c>
      <c r="P113" s="6" t="s">
        <v>13</v>
      </c>
    </row>
    <row r="114" spans="1:16" ht="18" customHeight="1">
      <c r="A114" s="6">
        <v>112</v>
      </c>
      <c r="B114" s="6">
        <v>48</v>
      </c>
      <c r="C114" s="6" t="s">
        <v>39</v>
      </c>
      <c r="D114" s="6" t="s">
        <v>192</v>
      </c>
      <c r="G114" s="6" t="str">
        <f>IF(E114="","",IF(E114=VLOOKUP(A114,スキル!$A:$K,11,0),"ス",VLOOKUP(A114,スキル!$A:$J,E114+4,FALSE)))</f>
        <v/>
      </c>
      <c r="H114" s="6" t="str">
        <f>IF(E114="","",IF(E114=VLOOKUP(A114,スキル!$A:$K,11,0),"キ",100/G114))</f>
        <v/>
      </c>
      <c r="I114" s="6" t="str">
        <f>IF(E114="","",IF(E114=VLOOKUP(A114,スキル!$A:$K,11,0),"ル",ROUND(F114/H114,1)))</f>
        <v/>
      </c>
      <c r="J114" s="8" t="str">
        <f>IF(E114="","",IF(E114=VLOOKUP(A114,スキル!$A:$K,11,0),"Ｍ",ROUND(G114-I114,0)))</f>
        <v/>
      </c>
      <c r="K114" s="6" t="str">
        <f ca="1">IF(E114="","",IF(E114=VLOOKUP(A114,スキル!$A:$K,11,0),"Ａ",IF(E114=VLOOKUP(A114,スキル!$A:$K,11,0)-1,0,SUM(OFFSET(スキル!$A$2,MATCH(A114,スキル!$A$3:$A$1048576,0),E114+4,1,5-E114)))))</f>
        <v/>
      </c>
      <c r="L114" s="8">
        <f>IF(E114="",VLOOKUP(A114,スキル!$A:$K,10,0),IF(E114=VLOOKUP(A114,スキル!$A:$K,11,0),"Ｘ",J114+K114))</f>
        <v>32</v>
      </c>
      <c r="M114" s="9">
        <f>IF(C114="イベ","-",VLOOKUP(A114,スキル!$A:$K,10,0)*IF(C114="ハピ",10000,30000))</f>
        <v>960000</v>
      </c>
      <c r="N114" s="9">
        <f t="shared" si="0"/>
        <v>0</v>
      </c>
      <c r="O114" s="9">
        <f>IF(C114="イベ","-",IF(E114=VLOOKUP(A114,スキル!$A:$K,11,0),0,IF(C114="ハピ",L114*10000,L114*30000)))</f>
        <v>960000</v>
      </c>
      <c r="P114" s="6" t="s">
        <v>193</v>
      </c>
    </row>
    <row r="115" spans="1:16" ht="18" customHeight="1">
      <c r="A115" s="6">
        <v>113</v>
      </c>
      <c r="B115" s="6">
        <v>49</v>
      </c>
      <c r="C115" s="6" t="s">
        <v>39</v>
      </c>
      <c r="D115" s="6" t="s">
        <v>194</v>
      </c>
      <c r="G115" s="6" t="str">
        <f>IF(E115="","",IF(E115=VLOOKUP(A115,スキル!$A:$K,11,0),"ス",VLOOKUP(A115,スキル!$A:$J,E115+4,FALSE)))</f>
        <v/>
      </c>
      <c r="H115" s="6" t="str">
        <f>IF(E115="","",IF(E115=VLOOKUP(A115,スキル!$A:$K,11,0),"キ",100/G115))</f>
        <v/>
      </c>
      <c r="I115" s="6" t="str">
        <f>IF(E115="","",IF(E115=VLOOKUP(A115,スキル!$A:$K,11,0),"ル",ROUND(F115/H115,1)))</f>
        <v/>
      </c>
      <c r="J115" s="8" t="str">
        <f>IF(E115="","",IF(E115=VLOOKUP(A115,スキル!$A:$K,11,0),"Ｍ",ROUND(G115-I115,0)))</f>
        <v/>
      </c>
      <c r="K115" s="6" t="str">
        <f ca="1">IF(E115="","",IF(E115=VLOOKUP(A115,スキル!$A:$K,11,0),"Ａ",IF(E115=VLOOKUP(A115,スキル!$A:$K,11,0)-1,0,SUM(OFFSET(スキル!$A$2,MATCH(A115,スキル!$A$3:$A$1048576,0),E115+4,1,5-E115)))))</f>
        <v/>
      </c>
      <c r="L115" s="8">
        <f>IF(E115="",VLOOKUP(A115,スキル!$A:$K,10,0),IF(E115=VLOOKUP(A115,スキル!$A:$K,11,0),"Ｘ",J115+K115))</f>
        <v>36</v>
      </c>
      <c r="M115" s="9">
        <f>IF(C115="イベ","-",VLOOKUP(A115,スキル!$A:$K,10,0)*IF(C115="ハピ",10000,30000))</f>
        <v>1080000</v>
      </c>
      <c r="N115" s="9">
        <f t="shared" si="0"/>
        <v>0</v>
      </c>
      <c r="O115" s="9">
        <f>IF(C115="イベ","-",IF(E115=VLOOKUP(A115,スキル!$A:$K,11,0),0,IF(C115="ハピ",L115*10000,L115*30000)))</f>
        <v>1080000</v>
      </c>
      <c r="P115" s="6" t="s">
        <v>23</v>
      </c>
    </row>
    <row r="116" spans="1:16" ht="18" customHeight="1">
      <c r="A116" s="6">
        <v>114</v>
      </c>
      <c r="C116" s="6" t="s">
        <v>50</v>
      </c>
      <c r="D116" s="6" t="s">
        <v>195</v>
      </c>
      <c r="G116" s="6" t="str">
        <f>IF(E116="","",IF(E116=VLOOKUP(A116,スキル!$A:$K,11,0),"ス",VLOOKUP(A116,スキル!$A:$J,E116+4,FALSE)))</f>
        <v/>
      </c>
      <c r="H116" s="6" t="str">
        <f>IF(E116="","",IF(E116=VLOOKUP(A116,スキル!$A:$K,11,0),"キ",100/G116))</f>
        <v/>
      </c>
      <c r="I116" s="6" t="str">
        <f>IF(E116="","",IF(E116=VLOOKUP(A116,スキル!$A:$K,11,0),"ル",ROUND(F116/H116,1)))</f>
        <v/>
      </c>
      <c r="J116" s="8" t="str">
        <f>IF(E116="","",IF(E116=VLOOKUP(A116,スキル!$A:$K,11,0),"Ｍ",ROUND(G116-I116,0)))</f>
        <v/>
      </c>
      <c r="K116" s="6" t="str">
        <f ca="1">IF(E116="","",IF(E116=VLOOKUP(A116,スキル!$A:$K,11,0),"Ａ",IF(E116=VLOOKUP(A116,スキル!$A:$K,11,0)-1,0,SUM(OFFSET(スキル!$A$2,MATCH(A116,スキル!$A$3:$A$1048576,0),E116+4,1,5-E116)))))</f>
        <v/>
      </c>
      <c r="L116" s="8">
        <f>IF(E116="",VLOOKUP(A116,スキル!$A:$K,10,0),IF(E116=VLOOKUP(A116,スキル!$A:$K,11,0),"Ｘ",J116+K116))</f>
        <v>3</v>
      </c>
      <c r="M116" s="9" t="str">
        <f>IF(C116="イベ","-",VLOOKUP(A116,スキル!$A:$K,10,0)*IF(C116="ハピ",10000,30000))</f>
        <v>-</v>
      </c>
      <c r="N116" s="9" t="str">
        <f t="shared" si="0"/>
        <v>-</v>
      </c>
      <c r="O116" s="9" t="str">
        <f>IF(C116="イベ","-",IF(E116=VLOOKUP(A116,スキル!$A:$K,11,0),0,IF(C116="ハピ",L116*10000,L116*30000)))</f>
        <v>-</v>
      </c>
      <c r="P116" s="6" t="s">
        <v>23</v>
      </c>
    </row>
    <row r="117" spans="1:16" ht="18" customHeight="1">
      <c r="A117" s="6">
        <v>115</v>
      </c>
      <c r="B117" s="6">
        <v>50</v>
      </c>
      <c r="C117" s="6" t="s">
        <v>39</v>
      </c>
      <c r="D117" s="6" t="s">
        <v>196</v>
      </c>
      <c r="G117" s="6" t="str">
        <f>IF(E117="","",IF(E117=VLOOKUP(A117,スキル!$A:$K,11,0),"ス",VLOOKUP(A117,スキル!$A:$J,E117+4,FALSE)))</f>
        <v/>
      </c>
      <c r="H117" s="6" t="str">
        <f>IF(E117="","",IF(E117=VLOOKUP(A117,スキル!$A:$K,11,0),"キ",100/G117))</f>
        <v/>
      </c>
      <c r="I117" s="6" t="str">
        <f>IF(E117="","",IF(E117=VLOOKUP(A117,スキル!$A:$K,11,0),"ル",ROUND(F117/H117,1)))</f>
        <v/>
      </c>
      <c r="J117" s="8" t="str">
        <f>IF(E117="","",IF(E117=VLOOKUP(A117,スキル!$A:$K,11,0),"Ｍ",ROUND(G117-I117,0)))</f>
        <v/>
      </c>
      <c r="K117" s="6" t="str">
        <f ca="1">IF(E117="","",IF(E117=VLOOKUP(A117,スキル!$A:$K,11,0),"Ａ",IF(E117=VLOOKUP(A117,スキル!$A:$K,11,0)-1,0,SUM(OFFSET(スキル!$A$2,MATCH(A117,スキル!$A$3:$A$1048576,0),E117+4,1,5-E117)))))</f>
        <v/>
      </c>
      <c r="L117" s="8">
        <f>IF(E117="",VLOOKUP(A117,スキル!$A:$K,10,0),IF(E117=VLOOKUP(A117,スキル!$A:$K,11,0),"Ｘ",J117+K117))</f>
        <v>36</v>
      </c>
      <c r="M117" s="9">
        <f>IF(C117="イベ","-",VLOOKUP(A117,スキル!$A:$K,10,0)*IF(C117="ハピ",10000,30000))</f>
        <v>1080000</v>
      </c>
      <c r="N117" s="9">
        <f t="shared" si="0"/>
        <v>0</v>
      </c>
      <c r="O117" s="9">
        <f>IF(C117="イベ","-",IF(E117=VLOOKUP(A117,スキル!$A:$K,11,0),0,IF(C117="ハピ",L117*10000,L117*30000)))</f>
        <v>1080000</v>
      </c>
      <c r="P117" s="6" t="s">
        <v>94</v>
      </c>
    </row>
    <row r="118" spans="1:16" ht="18" customHeight="1">
      <c r="A118" s="6">
        <v>116</v>
      </c>
      <c r="C118" s="6" t="s">
        <v>47</v>
      </c>
      <c r="D118" s="6" t="s">
        <v>197</v>
      </c>
      <c r="G118" s="6" t="str">
        <f>IF(E118="","",IF(E118=VLOOKUP(A118,スキル!$A:$K,11,0),"ス",VLOOKUP(A118,スキル!$A:$J,E118+4,FALSE)))</f>
        <v/>
      </c>
      <c r="H118" s="6" t="str">
        <f>IF(E118="","",IF(E118=VLOOKUP(A118,スキル!$A:$K,11,0),"キ",100/G118))</f>
        <v/>
      </c>
      <c r="I118" s="6" t="str">
        <f>IF(E118="","",IF(E118=VLOOKUP(A118,スキル!$A:$K,11,0),"ル",ROUND(F118/H118,1)))</f>
        <v/>
      </c>
      <c r="J118" s="8" t="str">
        <f>IF(E118="","",IF(E118=VLOOKUP(A118,スキル!$A:$K,11,0),"Ｍ",ROUND(G118-I118,0)))</f>
        <v/>
      </c>
      <c r="K118" s="6" t="str">
        <f ca="1">IF(E118="","",IF(E118=VLOOKUP(A118,スキル!$A:$K,11,0),"Ａ",IF(E118=VLOOKUP(A118,スキル!$A:$K,11,0)-1,0,SUM(OFFSET(スキル!$A$2,MATCH(A118,スキル!$A$3:$A$1048576,0),E118+4,1,5-E118)))))</f>
        <v/>
      </c>
      <c r="L118" s="8">
        <f>IF(E118="",VLOOKUP(A118,スキル!$A:$K,10,0),IF(E118=VLOOKUP(A118,スキル!$A:$K,11,0),"Ｘ",J118+K118))</f>
        <v>32</v>
      </c>
      <c r="M118" s="9">
        <f>IF(C118="イベ","-",VLOOKUP(A118,スキル!$A:$K,10,0)*IF(C118="ハピ",10000,30000))</f>
        <v>960000</v>
      </c>
      <c r="N118" s="9">
        <f t="shared" si="0"/>
        <v>0</v>
      </c>
      <c r="O118" s="9">
        <f>IF(C118="イベ","-",IF(E118=VLOOKUP(A118,スキル!$A:$K,11,0),0,IF(C118="ハピ",L118*10000,L118*30000)))</f>
        <v>960000</v>
      </c>
      <c r="P118" s="6" t="s">
        <v>198</v>
      </c>
    </row>
    <row r="119" spans="1:16" ht="18" customHeight="1">
      <c r="A119" s="6">
        <v>117</v>
      </c>
      <c r="B119" s="6">
        <v>51</v>
      </c>
      <c r="C119" s="6" t="s">
        <v>39</v>
      </c>
      <c r="D119" s="6" t="s">
        <v>199</v>
      </c>
      <c r="G119" s="6" t="str">
        <f>IF(E119="","",IF(E119=VLOOKUP(A119,スキル!$A:$K,11,0),"ス",VLOOKUP(A119,スキル!$A:$J,E119+4,FALSE)))</f>
        <v/>
      </c>
      <c r="H119" s="6" t="str">
        <f>IF(E119="","",IF(E119=VLOOKUP(A119,スキル!$A:$K,11,0),"キ",100/G119))</f>
        <v/>
      </c>
      <c r="I119" s="6" t="str">
        <f>IF(E119="","",IF(E119=VLOOKUP(A119,スキル!$A:$K,11,0),"ル",ROUND(F119/H119,1)))</f>
        <v/>
      </c>
      <c r="J119" s="8" t="str">
        <f>IF(E119="","",IF(E119=VLOOKUP(A119,スキル!$A:$K,11,0),"Ｍ",ROUND(G119-I119,0)))</f>
        <v/>
      </c>
      <c r="K119" s="6" t="str">
        <f ca="1">IF(E119="","",IF(E119=VLOOKUP(A119,スキル!$A:$K,11,0),"Ａ",IF(E119=VLOOKUP(A119,スキル!$A:$K,11,0)-1,0,SUM(OFFSET(スキル!$A$2,MATCH(A119,スキル!$A$3:$A$1048576,0),E119+4,1,5-E119)))))</f>
        <v/>
      </c>
      <c r="L119" s="8">
        <f>IF(E119="",VLOOKUP(A119,スキル!$A:$K,10,0),IF(E119=VLOOKUP(A119,スキル!$A:$K,11,0),"Ｘ",J119+K119))</f>
        <v>36</v>
      </c>
      <c r="M119" s="9">
        <f>IF(C119="イベ","-",VLOOKUP(A119,スキル!$A:$K,10,0)*IF(C119="ハピ",10000,30000))</f>
        <v>1080000</v>
      </c>
      <c r="N119" s="9">
        <f t="shared" si="0"/>
        <v>0</v>
      </c>
      <c r="O119" s="9">
        <f>IF(C119="イベ","-",IF(E119=VLOOKUP(A119,スキル!$A:$K,11,0),0,IF(C119="ハピ",L119*10000,L119*30000)))</f>
        <v>1080000</v>
      </c>
      <c r="P119" s="6" t="s">
        <v>200</v>
      </c>
    </row>
    <row r="120" spans="1:16" ht="18" customHeight="1">
      <c r="A120" s="6">
        <v>118</v>
      </c>
      <c r="B120" s="6">
        <v>52</v>
      </c>
      <c r="C120" s="6" t="s">
        <v>39</v>
      </c>
      <c r="D120" s="6" t="s">
        <v>201</v>
      </c>
      <c r="G120" s="6" t="str">
        <f>IF(E120="","",IF(E120=VLOOKUP(A120,スキル!$A:$K,11,0),"ス",VLOOKUP(A120,スキル!$A:$J,E120+4,FALSE)))</f>
        <v/>
      </c>
      <c r="H120" s="6" t="str">
        <f>IF(E120="","",IF(E120=VLOOKUP(A120,スキル!$A:$K,11,0),"キ",100/G120))</f>
        <v/>
      </c>
      <c r="I120" s="6" t="str">
        <f>IF(E120="","",IF(E120=VLOOKUP(A120,スキル!$A:$K,11,0),"ル",ROUND(F120/H120,1)))</f>
        <v/>
      </c>
      <c r="J120" s="8" t="str">
        <f>IF(E120="","",IF(E120=VLOOKUP(A120,スキル!$A:$K,11,0),"Ｍ",ROUND(G120-I120,0)))</f>
        <v/>
      </c>
      <c r="K120" s="6" t="str">
        <f ca="1">IF(E120="","",IF(E120=VLOOKUP(A120,スキル!$A:$K,11,0),"Ａ",IF(E120=VLOOKUP(A120,スキル!$A:$K,11,0)-1,0,SUM(OFFSET(スキル!$A$2,MATCH(A120,スキル!$A$3:$A$1048576,0),E120+4,1,5-E120)))))</f>
        <v/>
      </c>
      <c r="L120" s="8">
        <f>IF(E120="",VLOOKUP(A120,スキル!$A:$K,10,0),IF(E120=VLOOKUP(A120,スキル!$A:$K,11,0),"Ｘ",J120+K120))</f>
        <v>36</v>
      </c>
      <c r="M120" s="9">
        <f>IF(C120="イベ","-",VLOOKUP(A120,スキル!$A:$K,10,0)*IF(C120="ハピ",10000,30000))</f>
        <v>1080000</v>
      </c>
      <c r="N120" s="9">
        <f t="shared" si="0"/>
        <v>0</v>
      </c>
      <c r="O120" s="9">
        <f>IF(C120="イベ","-",IF(E120=VLOOKUP(A120,スキル!$A:$K,11,0),0,IF(C120="ハピ",L120*10000,L120*30000)))</f>
        <v>1080000</v>
      </c>
      <c r="P120" s="6" t="s">
        <v>92</v>
      </c>
    </row>
    <row r="121" spans="1:16" ht="18" customHeight="1">
      <c r="A121" s="6">
        <v>119</v>
      </c>
      <c r="C121" s="6" t="s">
        <v>47</v>
      </c>
      <c r="D121" s="6" t="s">
        <v>202</v>
      </c>
      <c r="G121" s="6" t="str">
        <f>IF(E121="","",IF(E121=VLOOKUP(A121,スキル!$A:$K,11,0),"ス",VLOOKUP(A121,スキル!$A:$J,E121+4,FALSE)))</f>
        <v/>
      </c>
      <c r="H121" s="6" t="str">
        <f>IF(E121="","",IF(E121=VLOOKUP(A121,スキル!$A:$K,11,0),"キ",100/G121))</f>
        <v/>
      </c>
      <c r="I121" s="6" t="str">
        <f>IF(E121="","",IF(E121=VLOOKUP(A121,スキル!$A:$K,11,0),"ル",ROUND(F121/H121,1)))</f>
        <v/>
      </c>
      <c r="J121" s="8" t="str">
        <f>IF(E121="","",IF(E121=VLOOKUP(A121,スキル!$A:$K,11,0),"Ｍ",ROUND(G121-I121,0)))</f>
        <v/>
      </c>
      <c r="K121" s="6" t="str">
        <f ca="1">IF(E121="","",IF(E121=VLOOKUP(A121,スキル!$A:$K,11,0),"Ａ",IF(E121=VLOOKUP(A121,スキル!$A:$K,11,0)-1,0,SUM(OFFSET(スキル!$A$2,MATCH(A121,スキル!$A$3:$A$1048576,0),E121+4,1,5-E121)))))</f>
        <v/>
      </c>
      <c r="L121" s="8">
        <f>IF(E121="",VLOOKUP(A121,スキル!$A:$K,10,0),IF(E121=VLOOKUP(A121,スキル!$A:$K,11,0),"Ｘ",J121+K121))</f>
        <v>1</v>
      </c>
      <c r="M121" s="9">
        <f>IF(C121="イベ","-",VLOOKUP(A121,スキル!$A:$K,10,0)*IF(C121="ハピ",10000,30000))</f>
        <v>30000</v>
      </c>
      <c r="N121" s="9">
        <f t="shared" si="0"/>
        <v>0</v>
      </c>
      <c r="O121" s="9">
        <f>IF(C121="イベ","-",IF(E121=VLOOKUP(A121,スキル!$A:$K,11,0),0,IF(C121="ハピ",L121*10000,L121*30000)))</f>
        <v>30000</v>
      </c>
      <c r="P121" s="6" t="s">
        <v>38</v>
      </c>
    </row>
    <row r="122" spans="1:16" ht="18" customHeight="1">
      <c r="A122" s="6">
        <v>120</v>
      </c>
      <c r="B122" s="6">
        <v>53</v>
      </c>
      <c r="C122" s="6" t="s">
        <v>39</v>
      </c>
      <c r="D122" s="6" t="s">
        <v>203</v>
      </c>
      <c r="G122" s="6" t="str">
        <f>IF(E122="","",IF(E122=VLOOKUP(A122,スキル!$A:$K,11,0),"ス",VLOOKUP(A122,スキル!$A:$J,E122+4,FALSE)))</f>
        <v/>
      </c>
      <c r="H122" s="6" t="str">
        <f>IF(E122="","",IF(E122=VLOOKUP(A122,スキル!$A:$K,11,0),"キ",100/G122))</f>
        <v/>
      </c>
      <c r="I122" s="6" t="str">
        <f>IF(E122="","",IF(E122=VLOOKUP(A122,スキル!$A:$K,11,0),"ル",ROUND(F122/H122,1)))</f>
        <v/>
      </c>
      <c r="J122" s="8" t="str">
        <f>IF(E122="","",IF(E122=VLOOKUP(A122,スキル!$A:$K,11,0),"Ｍ",ROUND(G122-I122,0)))</f>
        <v/>
      </c>
      <c r="K122" s="6" t="str">
        <f ca="1">IF(E122="","",IF(E122=VLOOKUP(A122,スキル!$A:$K,11,0),"Ａ",IF(E122=VLOOKUP(A122,スキル!$A:$K,11,0)-1,0,SUM(OFFSET(スキル!$A$2,MATCH(A122,スキル!$A$3:$A$1048576,0),E122+4,1,5-E122)))))</f>
        <v/>
      </c>
      <c r="L122" s="8">
        <f>IF(E122="",VLOOKUP(A122,スキル!$A:$K,10,0),IF(E122=VLOOKUP(A122,スキル!$A:$K,11,0),"Ｘ",J122+K122))</f>
        <v>32</v>
      </c>
      <c r="M122" s="9">
        <f>IF(C122="イベ","-",VLOOKUP(A122,スキル!$A:$K,10,0)*IF(C122="ハピ",10000,30000))</f>
        <v>960000</v>
      </c>
      <c r="N122" s="9">
        <f t="shared" si="0"/>
        <v>0</v>
      </c>
      <c r="O122" s="9">
        <f>IF(C122="イベ","-",IF(E122=VLOOKUP(A122,スキル!$A:$K,11,0),0,IF(C122="ハピ",L122*10000,L122*30000)))</f>
        <v>960000</v>
      </c>
      <c r="P122" s="6" t="s">
        <v>204</v>
      </c>
    </row>
    <row r="123" spans="1:16" ht="18" customHeight="1">
      <c r="A123" s="6">
        <v>121</v>
      </c>
      <c r="B123" s="6">
        <v>54</v>
      </c>
      <c r="C123" s="6" t="s">
        <v>39</v>
      </c>
      <c r="D123" s="6" t="s">
        <v>205</v>
      </c>
      <c r="G123" s="6" t="str">
        <f>IF(E123="","",IF(E123=VLOOKUP(A123,スキル!$A:$K,11,0),"ス",VLOOKUP(A123,スキル!$A:$J,E123+4,FALSE)))</f>
        <v/>
      </c>
      <c r="H123" s="6" t="str">
        <f>IF(E123="","",IF(E123=VLOOKUP(A123,スキル!$A:$K,11,0),"キ",100/G123))</f>
        <v/>
      </c>
      <c r="I123" s="6" t="str">
        <f>IF(E123="","",IF(E123=VLOOKUP(A123,スキル!$A:$K,11,0),"ル",ROUND(F123/H123,1)))</f>
        <v/>
      </c>
      <c r="J123" s="8" t="str">
        <f>IF(E123="","",IF(E123=VLOOKUP(A123,スキル!$A:$K,11,0),"Ｍ",ROUND(G123-I123,0)))</f>
        <v/>
      </c>
      <c r="K123" s="6" t="str">
        <f ca="1">IF(E123="","",IF(E123=VLOOKUP(A123,スキル!$A:$K,11,0),"Ａ",IF(E123=VLOOKUP(A123,スキル!$A:$K,11,0)-1,0,SUM(OFFSET(スキル!$A$2,MATCH(A123,スキル!$A$3:$A$1048576,0),E123+4,1,5-E123)))))</f>
        <v/>
      </c>
      <c r="L123" s="8">
        <f>IF(E123="",VLOOKUP(A123,スキル!$A:$K,10,0),IF(E123=VLOOKUP(A123,スキル!$A:$K,11,0),"Ｘ",J123+K123))</f>
        <v>32</v>
      </c>
      <c r="M123" s="9">
        <f>IF(C123="イベ","-",VLOOKUP(A123,スキル!$A:$K,10,0)*IF(C123="ハピ",10000,30000))</f>
        <v>960000</v>
      </c>
      <c r="N123" s="9">
        <f t="shared" si="0"/>
        <v>0</v>
      </c>
      <c r="O123" s="9">
        <f>IF(C123="イベ","-",IF(E123=VLOOKUP(A123,スキル!$A:$K,11,0),0,IF(C123="ハピ",L123*10000,L123*30000)))</f>
        <v>960000</v>
      </c>
      <c r="P123" s="6" t="s">
        <v>21</v>
      </c>
    </row>
    <row r="124" spans="1:16" ht="18" customHeight="1">
      <c r="A124" s="6">
        <v>122</v>
      </c>
      <c r="B124" s="6">
        <v>55</v>
      </c>
      <c r="C124" s="6" t="s">
        <v>39</v>
      </c>
      <c r="D124" s="6" t="s">
        <v>206</v>
      </c>
      <c r="G124" s="6" t="str">
        <f>IF(E124="","",IF(E124=VLOOKUP(A124,スキル!$A:$K,11,0),"ス",VLOOKUP(A124,スキル!$A:$J,E124+4,FALSE)))</f>
        <v/>
      </c>
      <c r="H124" s="6" t="str">
        <f>IF(E124="","",IF(E124=VLOOKUP(A124,スキル!$A:$K,11,0),"キ",100/G124))</f>
        <v/>
      </c>
      <c r="I124" s="6" t="str">
        <f>IF(E124="","",IF(E124=VLOOKUP(A124,スキル!$A:$K,11,0),"ル",ROUND(F124/H124,1)))</f>
        <v/>
      </c>
      <c r="J124" s="8" t="str">
        <f>IF(E124="","",IF(E124=VLOOKUP(A124,スキル!$A:$K,11,0),"Ｍ",ROUND(G124-I124,0)))</f>
        <v/>
      </c>
      <c r="K124" s="6" t="str">
        <f ca="1">IF(E124="","",IF(E124=VLOOKUP(A124,スキル!$A:$K,11,0),"Ａ",IF(E124=VLOOKUP(A124,スキル!$A:$K,11,0)-1,0,SUM(OFFSET(スキル!$A$2,MATCH(A124,スキル!$A$3:$A$1048576,0),E124+4,1,5-E124)))))</f>
        <v/>
      </c>
      <c r="L124" s="8">
        <f>IF(E124="",VLOOKUP(A124,スキル!$A:$K,10,0),IF(E124=VLOOKUP(A124,スキル!$A:$K,11,0),"Ｘ",J124+K124))</f>
        <v>29</v>
      </c>
      <c r="M124" s="9">
        <f>IF(C124="イベ","-",VLOOKUP(A124,スキル!$A:$K,10,0)*IF(C124="ハピ",10000,30000))</f>
        <v>870000</v>
      </c>
      <c r="N124" s="9">
        <f t="shared" si="0"/>
        <v>0</v>
      </c>
      <c r="O124" s="9">
        <f>IF(C124="イベ","-",IF(E124=VLOOKUP(A124,スキル!$A:$K,11,0),0,IF(C124="ハピ",L124*10000,L124*30000)))</f>
        <v>870000</v>
      </c>
      <c r="P124" s="6" t="s">
        <v>38</v>
      </c>
    </row>
    <row r="125" spans="1:16" ht="18" customHeight="1">
      <c r="A125" s="6">
        <v>123</v>
      </c>
      <c r="B125" s="6">
        <v>56</v>
      </c>
      <c r="C125" s="6" t="s">
        <v>39</v>
      </c>
      <c r="D125" s="6" t="s">
        <v>207</v>
      </c>
      <c r="G125" s="6" t="str">
        <f>IF(E125="","",IF(E125=VLOOKUP(A125,スキル!$A:$K,11,0),"ス",VLOOKUP(A125,スキル!$A:$J,E125+4,FALSE)))</f>
        <v/>
      </c>
      <c r="H125" s="6" t="str">
        <f>IF(E125="","",IF(E125=VLOOKUP(A125,スキル!$A:$K,11,0),"キ",100/G125))</f>
        <v/>
      </c>
      <c r="I125" s="6" t="str">
        <f>IF(E125="","",IF(E125=VLOOKUP(A125,スキル!$A:$K,11,0),"ル",ROUND(F125/H125,1)))</f>
        <v/>
      </c>
      <c r="J125" s="8" t="str">
        <f>IF(E125="","",IF(E125=VLOOKUP(A125,スキル!$A:$K,11,0),"Ｍ",ROUND(G125-I125,0)))</f>
        <v/>
      </c>
      <c r="K125" s="6" t="str">
        <f ca="1">IF(E125="","",IF(E125=VLOOKUP(A125,スキル!$A:$K,11,0),"Ａ",IF(E125=VLOOKUP(A125,スキル!$A:$K,11,0)-1,0,SUM(OFFSET(スキル!$A$2,MATCH(A125,スキル!$A$3:$A$1048576,0),E125+4,1,5-E125)))))</f>
        <v/>
      </c>
      <c r="L125" s="8">
        <f>IF(E125="",VLOOKUP(A125,スキル!$A:$K,10,0),IF(E125=VLOOKUP(A125,スキル!$A:$K,11,0),"Ｘ",J125+K125))</f>
        <v>32</v>
      </c>
      <c r="M125" s="9">
        <f>IF(C125="イベ","-",VLOOKUP(A125,スキル!$A:$K,10,0)*IF(C125="ハピ",10000,30000))</f>
        <v>960000</v>
      </c>
      <c r="N125" s="9">
        <f t="shared" si="0"/>
        <v>0</v>
      </c>
      <c r="O125" s="9">
        <f>IF(C125="イベ","-",IF(E125=VLOOKUP(A125,スキル!$A:$K,11,0),0,IF(C125="ハピ",L125*10000,L125*30000)))</f>
        <v>960000</v>
      </c>
      <c r="P125" s="6" t="s">
        <v>208</v>
      </c>
    </row>
    <row r="126" spans="1:16" ht="18" customHeight="1">
      <c r="A126" s="6">
        <v>124</v>
      </c>
      <c r="B126" s="6">
        <v>57</v>
      </c>
      <c r="C126" s="6" t="s">
        <v>39</v>
      </c>
      <c r="D126" s="6" t="s">
        <v>209</v>
      </c>
      <c r="G126" s="6" t="str">
        <f>IF(E126="","",IF(E126=VLOOKUP(A126,スキル!$A:$K,11,0),"ス",VLOOKUP(A126,スキル!$A:$J,E126+4,FALSE)))</f>
        <v/>
      </c>
      <c r="H126" s="6" t="str">
        <f>IF(E126="","",IF(E126=VLOOKUP(A126,スキル!$A:$K,11,0),"キ",100/G126))</f>
        <v/>
      </c>
      <c r="I126" s="6" t="str">
        <f>IF(E126="","",IF(E126=VLOOKUP(A126,スキル!$A:$K,11,0),"ル",ROUND(F126/H126,1)))</f>
        <v/>
      </c>
      <c r="J126" s="8" t="str">
        <f>IF(E126="","",IF(E126=VLOOKUP(A126,スキル!$A:$K,11,0),"Ｍ",ROUND(G126-I126,0)))</f>
        <v/>
      </c>
      <c r="K126" s="6" t="str">
        <f ca="1">IF(E126="","",IF(E126=VLOOKUP(A126,スキル!$A:$K,11,0),"Ａ",IF(E126=VLOOKUP(A126,スキル!$A:$K,11,0)-1,0,SUM(OFFSET(スキル!$A$2,MATCH(A126,スキル!$A$3:$A$1048576,0),E126+4,1,5-E126)))))</f>
        <v/>
      </c>
      <c r="L126" s="8">
        <f>IF(E126="",VLOOKUP(A126,スキル!$A:$K,10,0),IF(E126=VLOOKUP(A126,スキル!$A:$K,11,0),"Ｘ",J126+K126))</f>
        <v>36</v>
      </c>
      <c r="M126" s="9">
        <f>IF(C126="イベ","-",VLOOKUP(A126,スキル!$A:$K,10,0)*IF(C126="ハピ",10000,30000))</f>
        <v>1080000</v>
      </c>
      <c r="N126" s="9">
        <f t="shared" si="0"/>
        <v>0</v>
      </c>
      <c r="O126" s="9">
        <f>IF(C126="イベ","-",IF(E126=VLOOKUP(A126,スキル!$A:$K,11,0),0,IF(C126="ハピ",L126*10000,L126*30000)))</f>
        <v>1080000</v>
      </c>
      <c r="P126" s="6" t="s">
        <v>210</v>
      </c>
    </row>
    <row r="127" spans="1:16" ht="18" customHeight="1">
      <c r="A127" s="6">
        <v>125</v>
      </c>
      <c r="C127" s="6" t="s">
        <v>50</v>
      </c>
      <c r="D127" s="6" t="s">
        <v>211</v>
      </c>
      <c r="G127" s="6" t="str">
        <f>IF(E127="","",IF(E127=VLOOKUP(A127,スキル!$A:$K,11,0),"ス",VLOOKUP(A127,スキル!$A:$J,E127+4,FALSE)))</f>
        <v/>
      </c>
      <c r="H127" s="6" t="str">
        <f>IF(E127="","",IF(E127=VLOOKUP(A127,スキル!$A:$K,11,0),"キ",100/G127))</f>
        <v/>
      </c>
      <c r="I127" s="6" t="str">
        <f>IF(E127="","",IF(E127=VLOOKUP(A127,スキル!$A:$K,11,0),"ル",ROUND(F127/H127,1)))</f>
        <v/>
      </c>
      <c r="J127" s="8" t="str">
        <f>IF(E127="","",IF(E127=VLOOKUP(A127,スキル!$A:$K,11,0),"Ｍ",ROUND(G127-I127,0)))</f>
        <v/>
      </c>
      <c r="K127" s="6" t="str">
        <f ca="1">IF(E127="","",IF(E127=VLOOKUP(A127,スキル!$A:$K,11,0),"Ａ",IF(E127=VLOOKUP(A127,スキル!$A:$K,11,0)-1,0,SUM(OFFSET(スキル!$A$2,MATCH(A127,スキル!$A$3:$A$1048576,0),E127+4,1,5-E127)))))</f>
        <v/>
      </c>
      <c r="L127" s="8">
        <f>IF(E127="",VLOOKUP(A127,スキル!$A:$K,10,0),IF(E127=VLOOKUP(A127,スキル!$A:$K,11,0),"Ｘ",J127+K127))</f>
        <v>6</v>
      </c>
      <c r="M127" s="9" t="str">
        <f>IF(C127="イベ","-",VLOOKUP(A127,スキル!$A:$K,10,0)*IF(C127="ハピ",10000,30000))</f>
        <v>-</v>
      </c>
      <c r="N127" s="9" t="str">
        <f t="shared" si="0"/>
        <v>-</v>
      </c>
      <c r="O127" s="9" t="str">
        <f>IF(C127="イベ","-",IF(E127=VLOOKUP(A127,スキル!$A:$K,11,0),0,IF(C127="ハピ",L127*10000,L127*30000)))</f>
        <v>-</v>
      </c>
      <c r="P127" s="6" t="s">
        <v>23</v>
      </c>
    </row>
    <row r="128" spans="1:16" ht="18" customHeight="1">
      <c r="A128" s="6">
        <v>126</v>
      </c>
      <c r="C128" s="6" t="s">
        <v>47</v>
      </c>
      <c r="D128" s="6" t="s">
        <v>212</v>
      </c>
      <c r="G128" s="6" t="str">
        <f>IF(E128="","",IF(E128=VLOOKUP(A128,スキル!$A:$K,11,0),"ス",VLOOKUP(A128,スキル!$A:$J,E128+4,FALSE)))</f>
        <v/>
      </c>
      <c r="H128" s="6" t="str">
        <f>IF(E128="","",IF(E128=VLOOKUP(A128,スキル!$A:$K,11,0),"キ",100/G128))</f>
        <v/>
      </c>
      <c r="I128" s="6" t="str">
        <f>IF(E128="","",IF(E128=VLOOKUP(A128,スキル!$A:$K,11,0),"ル",ROUND(F128/H128,1)))</f>
        <v/>
      </c>
      <c r="J128" s="8" t="str">
        <f>IF(E128="","",IF(E128=VLOOKUP(A128,スキル!$A:$K,11,0),"Ｍ",ROUND(G128-I128,0)))</f>
        <v/>
      </c>
      <c r="K128" s="6" t="str">
        <f ca="1">IF(E128="","",IF(E128=VLOOKUP(A128,スキル!$A:$K,11,0),"Ａ",IF(E128=VLOOKUP(A128,スキル!$A:$K,11,0)-1,0,SUM(OFFSET(スキル!$A$2,MATCH(A128,スキル!$A$3:$A$1048576,0),E128+4,1,5-E128)))))</f>
        <v/>
      </c>
      <c r="L128" s="8">
        <f>IF(E128="",VLOOKUP(A128,スキル!$A:$K,10,0),IF(E128=VLOOKUP(A128,スキル!$A:$K,11,0),"Ｘ",J128+K128))</f>
        <v>32</v>
      </c>
      <c r="M128" s="9">
        <f>IF(C128="イベ","-",VLOOKUP(A128,スキル!$A:$K,10,0)*IF(C128="ハピ",10000,30000))</f>
        <v>960000</v>
      </c>
      <c r="N128" s="9">
        <f t="shared" si="0"/>
        <v>0</v>
      </c>
      <c r="O128" s="9">
        <f>IF(C128="イベ","-",IF(E128=VLOOKUP(A128,スキル!$A:$K,11,0),0,IF(C128="ハピ",L128*10000,L128*30000)))</f>
        <v>960000</v>
      </c>
      <c r="P128" s="6" t="s">
        <v>213</v>
      </c>
    </row>
    <row r="129" spans="1:16" ht="18" customHeight="1">
      <c r="A129" s="6">
        <v>127</v>
      </c>
      <c r="B129" s="6">
        <v>58</v>
      </c>
      <c r="C129" s="6" t="s">
        <v>39</v>
      </c>
      <c r="D129" s="6" t="s">
        <v>214</v>
      </c>
      <c r="G129" s="6" t="str">
        <f>IF(E129="","",IF(E129=VLOOKUP(A129,スキル!$A:$K,11,0),"ス",VLOOKUP(A129,スキル!$A:$J,E129+4,FALSE)))</f>
        <v/>
      </c>
      <c r="H129" s="6" t="str">
        <f>IF(E129="","",IF(E129=VLOOKUP(A129,スキル!$A:$K,11,0),"キ",100/G129))</f>
        <v/>
      </c>
      <c r="I129" s="6" t="str">
        <f>IF(E129="","",IF(E129=VLOOKUP(A129,スキル!$A:$K,11,0),"ル",ROUND(F129/H129,1)))</f>
        <v/>
      </c>
      <c r="J129" s="8" t="str">
        <f>IF(E129="","",IF(E129=VLOOKUP(A129,スキル!$A:$K,11,0),"Ｍ",ROUND(G129-I129,0)))</f>
        <v/>
      </c>
      <c r="K129" s="6" t="str">
        <f ca="1">IF(E129="","",IF(E129=VLOOKUP(A129,スキル!$A:$K,11,0),"Ａ",IF(E129=VLOOKUP(A129,スキル!$A:$K,11,0)-1,0,SUM(OFFSET(スキル!$A$2,MATCH(A129,スキル!$A$3:$A$1048576,0),E129+4,1,5-E129)))))</f>
        <v/>
      </c>
      <c r="L129" s="8">
        <f>IF(E129="",VLOOKUP(A129,スキル!$A:$K,10,0),IF(E129=VLOOKUP(A129,スキル!$A:$K,11,0),"Ｘ",J129+K129))</f>
        <v>36</v>
      </c>
      <c r="M129" s="9">
        <f>IF(C129="イベ","-",VLOOKUP(A129,スキル!$A:$K,10,0)*IF(C129="ハピ",10000,30000))</f>
        <v>1080000</v>
      </c>
      <c r="N129" s="9">
        <f t="shared" si="0"/>
        <v>0</v>
      </c>
      <c r="O129" s="9">
        <f>IF(C129="イベ","-",IF(E129=VLOOKUP(A129,スキル!$A:$K,11,0),0,IF(C129="ハピ",L129*10000,L129*30000)))</f>
        <v>1080000</v>
      </c>
      <c r="P129" s="6" t="s">
        <v>215</v>
      </c>
    </row>
    <row r="130" spans="1:16" ht="18" customHeight="1">
      <c r="A130" s="6">
        <v>128</v>
      </c>
      <c r="B130" s="6">
        <v>59</v>
      </c>
      <c r="C130" s="6" t="s">
        <v>39</v>
      </c>
      <c r="D130" s="6" t="s">
        <v>216</v>
      </c>
      <c r="G130" s="6" t="str">
        <f>IF(E130="","",IF(E130=VLOOKUP(A130,スキル!$A:$K,11,0),"ス",VLOOKUP(A130,スキル!$A:$J,E130+4,FALSE)))</f>
        <v/>
      </c>
      <c r="H130" s="6" t="str">
        <f>IF(E130="","",IF(E130=VLOOKUP(A130,スキル!$A:$K,11,0),"キ",100/G130))</f>
        <v/>
      </c>
      <c r="I130" s="6" t="str">
        <f>IF(E130="","",IF(E130=VLOOKUP(A130,スキル!$A:$K,11,0),"ル",ROUND(F130/H130,1)))</f>
        <v/>
      </c>
      <c r="J130" s="8" t="str">
        <f>IF(E130="","",IF(E130=VLOOKUP(A130,スキル!$A:$K,11,0),"Ｍ",ROUND(G130-I130,0)))</f>
        <v/>
      </c>
      <c r="K130" s="6" t="str">
        <f ca="1">IF(E130="","",IF(E130=VLOOKUP(A130,スキル!$A:$K,11,0),"Ａ",IF(E130=VLOOKUP(A130,スキル!$A:$K,11,0)-1,0,SUM(OFFSET(スキル!$A$2,MATCH(A130,スキル!$A$3:$A$1048576,0),E130+4,1,5-E130)))))</f>
        <v/>
      </c>
      <c r="L130" s="8">
        <f>IF(E130="",VLOOKUP(A130,スキル!$A:$K,10,0),IF(E130=VLOOKUP(A130,スキル!$A:$K,11,0),"Ｘ",J130+K130))</f>
        <v>32</v>
      </c>
      <c r="M130" s="9">
        <f>IF(C130="イベ","-",VLOOKUP(A130,スキル!$A:$K,10,0)*IF(C130="ハピ",10000,30000))</f>
        <v>960000</v>
      </c>
      <c r="N130" s="9">
        <f t="shared" si="0"/>
        <v>0</v>
      </c>
      <c r="O130" s="9">
        <f>IF(C130="イベ","-",IF(E130=VLOOKUP(A130,スキル!$A:$K,11,0),0,IF(C130="ハピ",L130*10000,L130*30000)))</f>
        <v>960000</v>
      </c>
      <c r="P130" s="6" t="s">
        <v>217</v>
      </c>
    </row>
    <row r="131" spans="1:16" ht="18" customHeight="1">
      <c r="A131" s="6">
        <v>129</v>
      </c>
      <c r="C131" s="6" t="s">
        <v>50</v>
      </c>
      <c r="D131" s="6" t="s">
        <v>218</v>
      </c>
      <c r="G131" s="6" t="str">
        <f>IF(E131="","",IF(E131=VLOOKUP(A131,スキル!$A:$K,11,0),"ス",VLOOKUP(A131,スキル!$A:$J,E131+4,FALSE)))</f>
        <v/>
      </c>
      <c r="H131" s="6" t="str">
        <f>IF(E131="","",IF(E131=VLOOKUP(A131,スキル!$A:$K,11,0),"キ",100/G131))</f>
        <v/>
      </c>
      <c r="I131" s="6" t="str">
        <f>IF(E131="","",IF(E131=VLOOKUP(A131,スキル!$A:$K,11,0),"ル",ROUND(F131/H131,1)))</f>
        <v/>
      </c>
      <c r="J131" s="8" t="str">
        <f>IF(E131="","",IF(E131=VLOOKUP(A131,スキル!$A:$K,11,0),"Ｍ",ROUND(G131-I131,0)))</f>
        <v/>
      </c>
      <c r="K131" s="6" t="str">
        <f ca="1">IF(E131="","",IF(E131=VLOOKUP(A131,スキル!$A:$K,11,0),"Ａ",IF(E131=VLOOKUP(A131,スキル!$A:$K,11,0)-1,0,SUM(OFFSET(スキル!$A$2,MATCH(A131,スキル!$A$3:$A$1048576,0),E131+4,1,5-E131)))))</f>
        <v/>
      </c>
      <c r="L131" s="8">
        <f>IF(E131="",VLOOKUP(A131,スキル!$A:$K,10,0),IF(E131=VLOOKUP(A131,スキル!$A:$K,11,0),"Ｘ",J131+K131))</f>
        <v>3</v>
      </c>
      <c r="M131" s="9" t="str">
        <f>IF(C131="イベ","-",VLOOKUP(A131,スキル!$A:$K,10,0)*IF(C131="ハピ",10000,30000))</f>
        <v>-</v>
      </c>
      <c r="N131" s="9" t="str">
        <f t="shared" si="0"/>
        <v>-</v>
      </c>
      <c r="O131" s="9" t="str">
        <f>IF(C131="イベ","-",IF(E131=VLOOKUP(A131,スキル!$A:$K,11,0),0,IF(C131="ハピ",L131*10000,L131*30000)))</f>
        <v>-</v>
      </c>
      <c r="P131" s="6" t="s">
        <v>38</v>
      </c>
    </row>
    <row r="132" spans="1:16" ht="18" customHeight="1">
      <c r="A132" s="6">
        <v>130</v>
      </c>
      <c r="C132" s="6" t="s">
        <v>47</v>
      </c>
      <c r="D132" s="6" t="s">
        <v>219</v>
      </c>
      <c r="G132" s="6" t="str">
        <f>IF(E132="","",IF(E132=VLOOKUP(A132,スキル!$A:$K,11,0),"ス",VLOOKUP(A132,スキル!$A:$J,E132+4,FALSE)))</f>
        <v/>
      </c>
      <c r="H132" s="6" t="str">
        <f>IF(E132="","",IF(E132=VLOOKUP(A132,スキル!$A:$K,11,0),"キ",100/G132))</f>
        <v/>
      </c>
      <c r="I132" s="6" t="str">
        <f>IF(E132="","",IF(E132=VLOOKUP(A132,スキル!$A:$K,11,0),"ル",ROUND(F132/H132,1)))</f>
        <v/>
      </c>
      <c r="J132" s="8" t="str">
        <f>IF(E132="","",IF(E132=VLOOKUP(A132,スキル!$A:$K,11,0),"Ｍ",ROUND(G132-I132,0)))</f>
        <v/>
      </c>
      <c r="K132" s="6" t="str">
        <f ca="1">IF(E132="","",IF(E132=VLOOKUP(A132,スキル!$A:$K,11,0),"Ａ",IF(E132=VLOOKUP(A132,スキル!$A:$K,11,0)-1,0,SUM(OFFSET(スキル!$A$2,MATCH(A132,スキル!$A$3:$A$1048576,0),E132+4,1,5-E132)))))</f>
        <v/>
      </c>
      <c r="L132" s="8">
        <f>IF(E132="",VLOOKUP(A132,スキル!$A:$K,10,0),IF(E132=VLOOKUP(A132,スキル!$A:$K,11,0),"Ｘ",J132+K132))</f>
        <v>32</v>
      </c>
      <c r="M132" s="9">
        <f>IF(C132="イベ","-",VLOOKUP(A132,スキル!$A:$K,10,0)*IF(C132="ハピ",10000,30000))</f>
        <v>960000</v>
      </c>
      <c r="N132" s="9">
        <f t="shared" si="0"/>
        <v>0</v>
      </c>
      <c r="O132" s="9">
        <f>IF(C132="イベ","-",IF(E132=VLOOKUP(A132,スキル!$A:$K,11,0),0,IF(C132="ハピ",L132*10000,L132*30000)))</f>
        <v>960000</v>
      </c>
      <c r="P132" s="6" t="s">
        <v>220</v>
      </c>
    </row>
    <row r="133" spans="1:16" ht="18" customHeight="1">
      <c r="A133" s="6">
        <v>131</v>
      </c>
      <c r="B133" s="6">
        <v>60</v>
      </c>
      <c r="C133" s="6" t="s">
        <v>39</v>
      </c>
      <c r="D133" s="6" t="s">
        <v>221</v>
      </c>
      <c r="G133" s="6" t="str">
        <f>IF(E133="","",IF(E133=VLOOKUP(A133,スキル!$A:$K,11,0),"ス",VLOOKUP(A133,スキル!$A:$J,E133+4,FALSE)))</f>
        <v/>
      </c>
      <c r="H133" s="6" t="str">
        <f>IF(E133="","",IF(E133=VLOOKUP(A133,スキル!$A:$K,11,0),"キ",100/G133))</f>
        <v/>
      </c>
      <c r="I133" s="6" t="str">
        <f>IF(E133="","",IF(E133=VLOOKUP(A133,スキル!$A:$K,11,0),"ル",ROUND(F133/H133,1)))</f>
        <v/>
      </c>
      <c r="J133" s="8" t="str">
        <f>IF(E133="","",IF(E133=VLOOKUP(A133,スキル!$A:$K,11,0),"Ｍ",ROUND(G133-I133,0)))</f>
        <v/>
      </c>
      <c r="K133" s="6" t="str">
        <f ca="1">IF(E133="","",IF(E133=VLOOKUP(A133,スキル!$A:$K,11,0),"Ａ",IF(E133=VLOOKUP(A133,スキル!$A:$K,11,0)-1,0,SUM(OFFSET(スキル!$A$2,MATCH(A133,スキル!$A$3:$A$1048576,0),E133+4,1,5-E133)))))</f>
        <v/>
      </c>
      <c r="L133" s="8">
        <f>IF(E133="",VLOOKUP(A133,スキル!$A:$K,10,0),IF(E133=VLOOKUP(A133,スキル!$A:$K,11,0),"Ｘ",J133+K133))</f>
        <v>32</v>
      </c>
      <c r="M133" s="9">
        <f>IF(C133="イベ","-",VLOOKUP(A133,スキル!$A:$K,10,0)*IF(C133="ハピ",10000,30000))</f>
        <v>960000</v>
      </c>
      <c r="N133" s="9">
        <f t="shared" si="0"/>
        <v>0</v>
      </c>
      <c r="O133" s="9">
        <f>IF(C133="イベ","-",IF(E133=VLOOKUP(A133,スキル!$A:$K,11,0),0,IF(C133="ハピ",L133*10000,L133*30000)))</f>
        <v>960000</v>
      </c>
      <c r="P133" s="6" t="s">
        <v>23</v>
      </c>
    </row>
    <row r="134" spans="1:16" ht="18" customHeight="1">
      <c r="A134" s="6">
        <v>132</v>
      </c>
      <c r="B134" s="6">
        <v>61</v>
      </c>
      <c r="C134" s="6" t="s">
        <v>39</v>
      </c>
      <c r="D134" s="6" t="s">
        <v>222</v>
      </c>
      <c r="G134" s="6" t="str">
        <f>IF(E134="","",IF(E134=VLOOKUP(A134,スキル!$A:$K,11,0),"ス",VLOOKUP(A134,スキル!$A:$J,E134+4,FALSE)))</f>
        <v/>
      </c>
      <c r="H134" s="6" t="str">
        <f>IF(E134="","",IF(E134=VLOOKUP(A134,スキル!$A:$K,11,0),"キ",100/G134))</f>
        <v/>
      </c>
      <c r="I134" s="6" t="str">
        <f>IF(E134="","",IF(E134=VLOOKUP(A134,スキル!$A:$K,11,0),"ル",ROUND(F134/H134,1)))</f>
        <v/>
      </c>
      <c r="J134" s="8" t="str">
        <f>IF(E134="","",IF(E134=VLOOKUP(A134,スキル!$A:$K,11,0),"Ｍ",ROUND(G134-I134,0)))</f>
        <v/>
      </c>
      <c r="K134" s="6" t="str">
        <f ca="1">IF(E134="","",IF(E134=VLOOKUP(A134,スキル!$A:$K,11,0),"Ａ",IF(E134=VLOOKUP(A134,スキル!$A:$K,11,0)-1,0,SUM(OFFSET(スキル!$A$2,MATCH(A134,スキル!$A$3:$A$1048576,0),E134+4,1,5-E134)))))</f>
        <v/>
      </c>
      <c r="L134" s="8">
        <f>IF(E134="",VLOOKUP(A134,スキル!$A:$K,10,0),IF(E134=VLOOKUP(A134,スキル!$A:$K,11,0),"Ｘ",J134+K134))</f>
        <v>32</v>
      </c>
      <c r="M134" s="9">
        <f>IF(C134="イベ","-",VLOOKUP(A134,スキル!$A:$K,10,0)*IF(C134="ハピ",10000,30000))</f>
        <v>960000</v>
      </c>
      <c r="N134" s="9">
        <f t="shared" si="0"/>
        <v>0</v>
      </c>
      <c r="O134" s="9">
        <f>IF(C134="イベ","-",IF(E134=VLOOKUP(A134,スキル!$A:$K,11,0),0,IF(C134="ハピ",L134*10000,L134*30000)))</f>
        <v>960000</v>
      </c>
      <c r="P134" s="6" t="s">
        <v>223</v>
      </c>
    </row>
    <row r="135" spans="1:16" ht="18" customHeight="1">
      <c r="A135" s="6">
        <v>133</v>
      </c>
      <c r="B135" s="6">
        <v>62</v>
      </c>
      <c r="C135" s="6" t="s">
        <v>39</v>
      </c>
      <c r="D135" s="6" t="s">
        <v>224</v>
      </c>
      <c r="G135" s="6" t="str">
        <f>IF(E135="","",IF(E135=VLOOKUP(A135,スキル!$A:$K,11,0),"ス",VLOOKUP(A135,スキル!$A:$J,E135+4,FALSE)))</f>
        <v/>
      </c>
      <c r="H135" s="6" t="str">
        <f>IF(E135="","",IF(E135=VLOOKUP(A135,スキル!$A:$K,11,0),"キ",100/G135))</f>
        <v/>
      </c>
      <c r="I135" s="6" t="str">
        <f>IF(E135="","",IF(E135=VLOOKUP(A135,スキル!$A:$K,11,0),"ル",ROUND(F135/H135,1)))</f>
        <v/>
      </c>
      <c r="J135" s="8" t="str">
        <f>IF(E135="","",IF(E135=VLOOKUP(A135,スキル!$A:$K,11,0),"Ｍ",ROUND(G135-I135,0)))</f>
        <v/>
      </c>
      <c r="K135" s="6" t="str">
        <f ca="1">IF(E135="","",IF(E135=VLOOKUP(A135,スキル!$A:$K,11,0),"Ａ",IF(E135=VLOOKUP(A135,スキル!$A:$K,11,0)-1,0,SUM(OFFSET(スキル!$A$2,MATCH(A135,スキル!$A$3:$A$1048576,0),E135+4,1,5-E135)))))</f>
        <v/>
      </c>
      <c r="L135" s="8">
        <f>IF(E135="",VLOOKUP(A135,スキル!$A:$K,10,0),IF(E135=VLOOKUP(A135,スキル!$A:$K,11,0),"Ｘ",J135+K135))</f>
        <v>32</v>
      </c>
      <c r="M135" s="9">
        <f>IF(C135="イベ","-",VLOOKUP(A135,スキル!$A:$K,10,0)*IF(C135="ハピ",10000,30000))</f>
        <v>960000</v>
      </c>
      <c r="N135" s="9">
        <f t="shared" si="0"/>
        <v>0</v>
      </c>
      <c r="O135" s="9">
        <f>IF(C135="イベ","-",IF(E135=VLOOKUP(A135,スキル!$A:$K,11,0),0,IF(C135="ハピ",L135*10000,L135*30000)))</f>
        <v>960000</v>
      </c>
      <c r="P135" s="6" t="s">
        <v>38</v>
      </c>
    </row>
    <row r="136" spans="1:16" ht="18" customHeight="1">
      <c r="A136" s="6">
        <v>134</v>
      </c>
      <c r="C136" s="6" t="s">
        <v>47</v>
      </c>
      <c r="D136" s="6" t="s">
        <v>225</v>
      </c>
      <c r="G136" s="6" t="str">
        <f>IF(E136="","",IF(E136=VLOOKUP(A136,スキル!$A:$K,11,0),"ス",VLOOKUP(A136,スキル!$A:$J,E136+4,FALSE)))</f>
        <v/>
      </c>
      <c r="H136" s="6" t="str">
        <f>IF(E136="","",IF(E136=VLOOKUP(A136,スキル!$A:$K,11,0),"キ",100/G136))</f>
        <v/>
      </c>
      <c r="I136" s="6" t="str">
        <f>IF(E136="","",IF(E136=VLOOKUP(A136,スキル!$A:$K,11,0),"ル",ROUND(F136/H136,1)))</f>
        <v/>
      </c>
      <c r="J136" s="8" t="str">
        <f>IF(E136="","",IF(E136=VLOOKUP(A136,スキル!$A:$K,11,0),"Ｍ",ROUND(G136-I136,0)))</f>
        <v/>
      </c>
      <c r="K136" s="6" t="str">
        <f ca="1">IF(E136="","",IF(E136=VLOOKUP(A136,スキル!$A:$K,11,0),"Ａ",IF(E136=VLOOKUP(A136,スキル!$A:$K,11,0)-1,0,SUM(OFFSET(スキル!$A$2,MATCH(A136,スキル!$A$3:$A$1048576,0),E136+4,1,5-E136)))))</f>
        <v/>
      </c>
      <c r="L136" s="8">
        <f>IF(E136="",VLOOKUP(A136,スキル!$A:$K,10,0),IF(E136=VLOOKUP(A136,スキル!$A:$K,11,0),"Ｘ",J136+K136))</f>
        <v>32</v>
      </c>
      <c r="M136" s="9">
        <f>IF(C136="イベ","-",VLOOKUP(A136,スキル!$A:$K,10,0)*IF(C136="ハピ",10000,30000))</f>
        <v>960000</v>
      </c>
      <c r="N136" s="9">
        <f t="shared" si="0"/>
        <v>0</v>
      </c>
      <c r="O136" s="9">
        <f>IF(C136="イベ","-",IF(E136=VLOOKUP(A136,スキル!$A:$K,11,0),0,IF(C136="ハピ",L136*10000,L136*30000)))</f>
        <v>960000</v>
      </c>
      <c r="P136" s="6" t="s">
        <v>23</v>
      </c>
    </row>
    <row r="137" spans="1:16" ht="18" customHeight="1">
      <c r="A137" s="6">
        <v>135</v>
      </c>
      <c r="C137" s="6" t="s">
        <v>47</v>
      </c>
      <c r="D137" s="6" t="s">
        <v>226</v>
      </c>
      <c r="G137" s="6" t="str">
        <f>IF(E137="","",IF(E137=VLOOKUP(A137,スキル!$A:$K,11,0),"ス",VLOOKUP(A137,スキル!$A:$J,E137+4,FALSE)))</f>
        <v/>
      </c>
      <c r="H137" s="6" t="str">
        <f>IF(E137="","",IF(E137=VLOOKUP(A137,スキル!$A:$K,11,0),"キ",100/G137))</f>
        <v/>
      </c>
      <c r="I137" s="6" t="str">
        <f>IF(E137="","",IF(E137=VLOOKUP(A137,スキル!$A:$K,11,0),"ル",ROUND(F137/H137,1)))</f>
        <v/>
      </c>
      <c r="J137" s="8" t="str">
        <f>IF(E137="","",IF(E137=VLOOKUP(A137,スキル!$A:$K,11,0),"Ｍ",ROUND(G137-I137,0)))</f>
        <v/>
      </c>
      <c r="K137" s="6" t="str">
        <f ca="1">IF(E137="","",IF(E137=VLOOKUP(A137,スキル!$A:$K,11,0),"Ａ",IF(E137=VLOOKUP(A137,スキル!$A:$K,11,0)-1,0,SUM(OFFSET(スキル!$A$2,MATCH(A137,スキル!$A$3:$A$1048576,0),E137+4,1,5-E137)))))</f>
        <v/>
      </c>
      <c r="L137" s="8">
        <f>IF(E137="",VLOOKUP(A137,スキル!$A:$K,10,0),IF(E137=VLOOKUP(A137,スキル!$A:$K,11,0),"Ｘ",J137+K137))</f>
        <v>36</v>
      </c>
      <c r="M137" s="9">
        <f>IF(C137="イベ","-",VLOOKUP(A137,スキル!$A:$K,10,0)*IF(C137="ハピ",10000,30000))</f>
        <v>1080000</v>
      </c>
      <c r="N137" s="9">
        <f t="shared" si="0"/>
        <v>0</v>
      </c>
      <c r="O137" s="9">
        <f>IF(C137="イベ","-",IF(E137=VLOOKUP(A137,スキル!$A:$K,11,0),0,IF(C137="ハピ",L137*10000,L137*30000)))</f>
        <v>1080000</v>
      </c>
      <c r="P137" s="6" t="s">
        <v>89</v>
      </c>
    </row>
    <row r="138" spans="1:16" ht="18" customHeight="1">
      <c r="A138" s="6">
        <v>136</v>
      </c>
      <c r="C138" s="6" t="s">
        <v>47</v>
      </c>
      <c r="D138" s="6" t="s">
        <v>227</v>
      </c>
      <c r="G138" s="6" t="str">
        <f>IF(E138="","",IF(E138=VLOOKUP(A138,スキル!$A:$K,11,0),"ス",VLOOKUP(A138,スキル!$A:$J,E138+4,FALSE)))</f>
        <v/>
      </c>
      <c r="H138" s="6" t="str">
        <f>IF(E138="","",IF(E138=VLOOKUP(A138,スキル!$A:$K,11,0),"キ",100/G138))</f>
        <v/>
      </c>
      <c r="I138" s="6" t="str">
        <f>IF(E138="","",IF(E138=VLOOKUP(A138,スキル!$A:$K,11,0),"ル",ROUND(F138/H138,1)))</f>
        <v/>
      </c>
      <c r="J138" s="8" t="str">
        <f>IF(E138="","",IF(E138=VLOOKUP(A138,スキル!$A:$K,11,0),"Ｍ",ROUND(G138-I138,0)))</f>
        <v/>
      </c>
      <c r="K138" s="6" t="str">
        <f ca="1">IF(E138="","",IF(E138=VLOOKUP(A138,スキル!$A:$K,11,0),"Ａ",IF(E138=VLOOKUP(A138,スキル!$A:$K,11,0)-1,0,SUM(OFFSET(スキル!$A$2,MATCH(A138,スキル!$A$3:$A$1048576,0),E138+4,1,5-E138)))))</f>
        <v/>
      </c>
      <c r="L138" s="8">
        <f>IF(E138="",VLOOKUP(A138,スキル!$A:$K,10,0),IF(E138=VLOOKUP(A138,スキル!$A:$K,11,0),"Ｘ",J138+K138))</f>
        <v>32</v>
      </c>
      <c r="M138" s="9">
        <f>IF(C138="イベ","-",VLOOKUP(A138,スキル!$A:$K,10,0)*IF(C138="ハピ",10000,30000))</f>
        <v>960000</v>
      </c>
      <c r="N138" s="9">
        <f t="shared" si="0"/>
        <v>0</v>
      </c>
      <c r="O138" s="9">
        <f>IF(C138="イベ","-",IF(E138=VLOOKUP(A138,スキル!$A:$K,11,0),0,IF(C138="ハピ",L138*10000,L138*30000)))</f>
        <v>960000</v>
      </c>
      <c r="P138" s="6" t="s">
        <v>228</v>
      </c>
    </row>
    <row r="139" spans="1:16" ht="18" customHeight="1">
      <c r="A139" s="6">
        <v>137</v>
      </c>
      <c r="C139" s="6" t="s">
        <v>47</v>
      </c>
      <c r="D139" s="6" t="s">
        <v>229</v>
      </c>
      <c r="G139" s="6" t="str">
        <f>IF(E139="","",IF(E139=VLOOKUP(A139,スキル!$A:$K,11,0),"ス",VLOOKUP(A139,スキル!$A:$J,E139+4,FALSE)))</f>
        <v/>
      </c>
      <c r="H139" s="6" t="str">
        <f>IF(E139="","",IF(E139=VLOOKUP(A139,スキル!$A:$K,11,0),"キ",100/G139))</f>
        <v/>
      </c>
      <c r="I139" s="6" t="str">
        <f>IF(E139="","",IF(E139=VLOOKUP(A139,スキル!$A:$K,11,0),"ル",ROUND(F139/H139,1)))</f>
        <v/>
      </c>
      <c r="J139" s="8" t="str">
        <f>IF(E139="","",IF(E139=VLOOKUP(A139,スキル!$A:$K,11,0),"Ｍ",ROUND(G139-I139,0)))</f>
        <v/>
      </c>
      <c r="K139" s="6" t="str">
        <f ca="1">IF(E139="","",IF(E139=VLOOKUP(A139,スキル!$A:$K,11,0),"Ａ",IF(E139=VLOOKUP(A139,スキル!$A:$K,11,0)-1,0,SUM(OFFSET(スキル!$A$2,MATCH(A139,スキル!$A$3:$A$1048576,0),E139+4,1,5-E139)))))</f>
        <v/>
      </c>
      <c r="L139" s="8">
        <f>IF(E139="",VLOOKUP(A139,スキル!$A:$K,10,0),IF(E139=VLOOKUP(A139,スキル!$A:$K,11,0),"Ｘ",J139+K139))</f>
        <v>36</v>
      </c>
      <c r="M139" s="9">
        <f>IF(C139="イベ","-",VLOOKUP(A139,スキル!$A:$K,10,0)*IF(C139="ハピ",10000,30000))</f>
        <v>1080000</v>
      </c>
      <c r="N139" s="9">
        <f t="shared" si="0"/>
        <v>0</v>
      </c>
      <c r="O139" s="9">
        <f>IF(C139="イベ","-",IF(E139=VLOOKUP(A139,スキル!$A:$K,11,0),0,IF(C139="ハピ",L139*10000,L139*30000)))</f>
        <v>1080000</v>
      </c>
      <c r="P139" s="6" t="s">
        <v>13</v>
      </c>
    </row>
    <row r="140" spans="1:16" ht="18" customHeight="1">
      <c r="A140" s="6">
        <v>138</v>
      </c>
      <c r="B140" s="6">
        <v>63</v>
      </c>
      <c r="C140" s="6" t="s">
        <v>39</v>
      </c>
      <c r="D140" s="6" t="s">
        <v>230</v>
      </c>
      <c r="G140" s="6" t="str">
        <f>IF(E140="","",IF(E140=VLOOKUP(A140,スキル!$A:$K,11,0),"ス",VLOOKUP(A140,スキル!$A:$J,E140+4,FALSE)))</f>
        <v/>
      </c>
      <c r="H140" s="6" t="str">
        <f>IF(E140="","",IF(E140=VLOOKUP(A140,スキル!$A:$K,11,0),"キ",100/G140))</f>
        <v/>
      </c>
      <c r="I140" s="6" t="str">
        <f>IF(E140="","",IF(E140=VLOOKUP(A140,スキル!$A:$K,11,0),"ル",ROUND(F140/H140,1)))</f>
        <v/>
      </c>
      <c r="J140" s="8" t="str">
        <f>IF(E140="","",IF(E140=VLOOKUP(A140,スキル!$A:$K,11,0),"Ｍ",ROUND(G140-I140,0)))</f>
        <v/>
      </c>
      <c r="K140" s="6" t="str">
        <f ca="1">IF(E140="","",IF(E140=VLOOKUP(A140,スキル!$A:$K,11,0),"Ａ",IF(E140=VLOOKUP(A140,スキル!$A:$K,11,0)-1,0,SUM(OFFSET(スキル!$A$2,MATCH(A140,スキル!$A$3:$A$1048576,0),E140+4,1,5-E140)))))</f>
        <v/>
      </c>
      <c r="L140" s="8">
        <f>IF(E140="",VLOOKUP(A140,スキル!$A:$K,10,0),IF(E140=VLOOKUP(A140,スキル!$A:$K,11,0),"Ｘ",J140+K140))</f>
        <v>36</v>
      </c>
      <c r="M140" s="9">
        <f>IF(C140="イベ","-",VLOOKUP(A140,スキル!$A:$K,10,0)*IF(C140="ハピ",10000,30000))</f>
        <v>1080000</v>
      </c>
      <c r="N140" s="9">
        <f t="shared" si="0"/>
        <v>0</v>
      </c>
      <c r="O140" s="9">
        <f>IF(C140="イベ","-",IF(E140=VLOOKUP(A140,スキル!$A:$K,11,0),0,IF(C140="ハピ",L140*10000,L140*30000)))</f>
        <v>1080000</v>
      </c>
      <c r="P140" s="6" t="s">
        <v>38</v>
      </c>
    </row>
    <row r="141" spans="1:16" ht="18" customHeight="1">
      <c r="A141" s="6">
        <v>139</v>
      </c>
      <c r="B141" s="6">
        <v>64</v>
      </c>
      <c r="C141" s="6" t="s">
        <v>39</v>
      </c>
      <c r="D141" s="6" t="s">
        <v>231</v>
      </c>
      <c r="G141" s="6" t="str">
        <f>IF(E141="","",IF(E141=VLOOKUP(A141,スキル!$A:$K,11,0),"ス",VLOOKUP(A141,スキル!$A:$J,E141+4,FALSE)))</f>
        <v/>
      </c>
      <c r="H141" s="6" t="str">
        <f>IF(E141="","",IF(E141=VLOOKUP(A141,スキル!$A:$K,11,0),"キ",100/G141))</f>
        <v/>
      </c>
      <c r="I141" s="6" t="str">
        <f>IF(E141="","",IF(E141=VLOOKUP(A141,スキル!$A:$K,11,0),"ル",ROUND(F141/H141,1)))</f>
        <v/>
      </c>
      <c r="J141" s="8" t="str">
        <f>IF(E141="","",IF(E141=VLOOKUP(A141,スキル!$A:$K,11,0),"Ｍ",ROUND(G141-I141,0)))</f>
        <v/>
      </c>
      <c r="K141" s="6" t="str">
        <f ca="1">IF(E141="","",IF(E141=VLOOKUP(A141,スキル!$A:$K,11,0),"Ａ",IF(E141=VLOOKUP(A141,スキル!$A:$K,11,0)-1,0,SUM(OFFSET(スキル!$A$2,MATCH(A141,スキル!$A$3:$A$1048576,0),E141+4,1,5-E141)))))</f>
        <v/>
      </c>
      <c r="L141" s="8">
        <f>IF(E141="",VLOOKUP(A141,スキル!$A:$K,10,0),IF(E141=VLOOKUP(A141,スキル!$A:$K,11,0),"Ｘ",J141+K141))</f>
        <v>36</v>
      </c>
      <c r="M141" s="9">
        <f>IF(C141="イベ","-",VLOOKUP(A141,スキル!$A:$K,10,0)*IF(C141="ハピ",10000,30000))</f>
        <v>1080000</v>
      </c>
      <c r="N141" s="9">
        <f t="shared" si="0"/>
        <v>0</v>
      </c>
      <c r="O141" s="9">
        <f>IF(C141="イベ","-",IF(E141=VLOOKUP(A141,スキル!$A:$K,11,0),0,IF(C141="ハピ",L141*10000,L141*30000)))</f>
        <v>1080000</v>
      </c>
      <c r="P141" s="6" t="s">
        <v>232</v>
      </c>
    </row>
    <row r="142" spans="1:16" ht="18" customHeight="1">
      <c r="A142" s="6">
        <v>140</v>
      </c>
      <c r="B142" s="6">
        <v>65</v>
      </c>
      <c r="C142" s="6" t="s">
        <v>39</v>
      </c>
      <c r="D142" s="6" t="s">
        <v>233</v>
      </c>
      <c r="G142" s="6" t="str">
        <f>IF(E142="","",IF(E142=VLOOKUP(A142,スキル!$A:$K,11,0),"ス",VLOOKUP(A142,スキル!$A:$J,E142+4,FALSE)))</f>
        <v/>
      </c>
      <c r="H142" s="6" t="str">
        <f>IF(E142="","",IF(E142=VLOOKUP(A142,スキル!$A:$K,11,0),"キ",100/G142))</f>
        <v/>
      </c>
      <c r="I142" s="6" t="str">
        <f>IF(E142="","",IF(E142=VLOOKUP(A142,スキル!$A:$K,11,0),"ル",ROUND(F142/H142,1)))</f>
        <v/>
      </c>
      <c r="J142" s="8" t="str">
        <f>IF(E142="","",IF(E142=VLOOKUP(A142,スキル!$A:$K,11,0),"Ｍ",ROUND(G142-I142,0)))</f>
        <v/>
      </c>
      <c r="K142" s="6" t="str">
        <f ca="1">IF(E142="","",IF(E142=VLOOKUP(A142,スキル!$A:$K,11,0),"Ａ",IF(E142=VLOOKUP(A142,スキル!$A:$K,11,0)-1,0,SUM(OFFSET(スキル!$A$2,MATCH(A142,スキル!$A$3:$A$1048576,0),E142+4,1,5-E142)))))</f>
        <v/>
      </c>
      <c r="L142" s="8">
        <f>IF(E142="",VLOOKUP(A142,スキル!$A:$K,10,0),IF(E142=VLOOKUP(A142,スキル!$A:$K,11,0),"Ｘ",J142+K142))</f>
        <v>36</v>
      </c>
      <c r="M142" s="9">
        <f>IF(C142="イベ","-",VLOOKUP(A142,スキル!$A:$K,10,0)*IF(C142="ハピ",10000,30000))</f>
        <v>1080000</v>
      </c>
      <c r="N142" s="9">
        <f t="shared" si="0"/>
        <v>0</v>
      </c>
      <c r="O142" s="9">
        <f>IF(C142="イベ","-",IF(E142=VLOOKUP(A142,スキル!$A:$K,11,0),0,IF(C142="ハピ",L142*10000,L142*30000)))</f>
        <v>1080000</v>
      </c>
      <c r="P142" s="6" t="s">
        <v>58</v>
      </c>
    </row>
    <row r="143" spans="1:16" ht="18" customHeight="1">
      <c r="A143" s="6">
        <v>141</v>
      </c>
      <c r="C143" s="6" t="s">
        <v>50</v>
      </c>
      <c r="D143" s="6" t="s">
        <v>234</v>
      </c>
      <c r="G143" s="6" t="str">
        <f>IF(E143="","",IF(E143=VLOOKUP(A143,スキル!$A:$K,11,0),"ス",VLOOKUP(A143,スキル!$A:$J,E143+4,FALSE)))</f>
        <v/>
      </c>
      <c r="H143" s="6" t="str">
        <f>IF(E143="","",IF(E143=VLOOKUP(A143,スキル!$A:$K,11,0),"キ",100/G143))</f>
        <v/>
      </c>
      <c r="I143" s="6" t="str">
        <f>IF(E143="","",IF(E143=VLOOKUP(A143,スキル!$A:$K,11,0),"ル",ROUND(F143/H143,1)))</f>
        <v/>
      </c>
      <c r="J143" s="8" t="str">
        <f>IF(E143="","",IF(E143=VLOOKUP(A143,スキル!$A:$K,11,0),"Ｍ",ROUND(G143-I143,0)))</f>
        <v/>
      </c>
      <c r="K143" s="6" t="str">
        <f ca="1">IF(E143="","",IF(E143=VLOOKUP(A143,スキル!$A:$K,11,0),"Ａ",IF(E143=VLOOKUP(A143,スキル!$A:$K,11,0)-1,0,SUM(OFFSET(スキル!$A$2,MATCH(A143,スキル!$A$3:$A$1048576,0),E143+4,1,5-E143)))))</f>
        <v/>
      </c>
      <c r="L143" s="8">
        <f>IF(E143="",VLOOKUP(A143,スキル!$A:$K,10,0),IF(E143=VLOOKUP(A143,スキル!$A:$K,11,0),"Ｘ",J143+K143))</f>
        <v>3</v>
      </c>
      <c r="M143" s="9" t="str">
        <f>IF(C143="イベ","-",VLOOKUP(A143,スキル!$A:$K,10,0)*IF(C143="ハピ",10000,30000))</f>
        <v>-</v>
      </c>
      <c r="N143" s="9" t="str">
        <f t="shared" si="0"/>
        <v>-</v>
      </c>
      <c r="O143" s="9" t="str">
        <f>IF(C143="イベ","-",IF(E143=VLOOKUP(A143,スキル!$A:$K,11,0),0,IF(C143="ハピ",L143*10000,L143*30000)))</f>
        <v>-</v>
      </c>
      <c r="P143" s="6" t="s">
        <v>21</v>
      </c>
    </row>
    <row r="144" spans="1:16" ht="18" customHeight="1">
      <c r="A144" s="6">
        <v>142</v>
      </c>
      <c r="C144" s="6" t="s">
        <v>47</v>
      </c>
      <c r="D144" s="6" t="s">
        <v>235</v>
      </c>
      <c r="G144" s="6" t="str">
        <f>IF(E144="","",IF(E144=VLOOKUP(A144,スキル!$A:$K,11,0),"ス",VLOOKUP(A144,スキル!$A:$J,E144+4,FALSE)))</f>
        <v/>
      </c>
      <c r="H144" s="6" t="str">
        <f>IF(E144="","",IF(E144=VLOOKUP(A144,スキル!$A:$K,11,0),"キ",100/G144))</f>
        <v/>
      </c>
      <c r="I144" s="6" t="str">
        <f>IF(E144="","",IF(E144=VLOOKUP(A144,スキル!$A:$K,11,0),"ル",ROUND(F144/H144,1)))</f>
        <v/>
      </c>
      <c r="J144" s="8" t="str">
        <f>IF(E144="","",IF(E144=VLOOKUP(A144,スキル!$A:$K,11,0),"Ｍ",ROUND(G144-I144,0)))</f>
        <v/>
      </c>
      <c r="K144" s="6" t="str">
        <f ca="1">IF(E144="","",IF(E144=VLOOKUP(A144,スキル!$A:$K,11,0),"Ａ",IF(E144=VLOOKUP(A144,スキル!$A:$K,11,0)-1,0,SUM(OFFSET(スキル!$A$2,MATCH(A144,スキル!$A$3:$A$1048576,0),E144+4,1,5-E144)))))</f>
        <v/>
      </c>
      <c r="L144" s="8">
        <f>IF(E144="",VLOOKUP(A144,スキル!$A:$K,10,0),IF(E144=VLOOKUP(A144,スキル!$A:$K,11,0),"Ｘ",J144+K144))</f>
        <v>36</v>
      </c>
      <c r="M144" s="9">
        <f>IF(C144="イベ","-",VLOOKUP(A144,スキル!$A:$K,10,0)*IF(C144="ハピ",10000,30000))</f>
        <v>1080000</v>
      </c>
      <c r="N144" s="9">
        <f t="shared" si="0"/>
        <v>0</v>
      </c>
      <c r="O144" s="9">
        <f>IF(C144="イベ","-",IF(E144=VLOOKUP(A144,スキル!$A:$K,11,0),0,IF(C144="ハピ",L144*10000,L144*30000)))</f>
        <v>1080000</v>
      </c>
      <c r="P144" s="6" t="s">
        <v>236</v>
      </c>
    </row>
    <row r="145" spans="1:16" ht="18" customHeight="1">
      <c r="A145" s="6">
        <v>143</v>
      </c>
      <c r="C145" s="6" t="s">
        <v>47</v>
      </c>
      <c r="D145" s="6" t="s">
        <v>237</v>
      </c>
      <c r="G145" s="6" t="str">
        <f>IF(E145="","",IF(E145=VLOOKUP(A145,スキル!$A:$K,11,0),"ス",VLOOKUP(A145,スキル!$A:$J,E145+4,FALSE)))</f>
        <v/>
      </c>
      <c r="H145" s="6" t="str">
        <f>IF(E145="","",IF(E145=VLOOKUP(A145,スキル!$A:$K,11,0),"キ",100/G145))</f>
        <v/>
      </c>
      <c r="I145" s="6" t="str">
        <f>IF(E145="","",IF(E145=VLOOKUP(A145,スキル!$A:$K,11,0),"ル",ROUND(F145/H145,1)))</f>
        <v/>
      </c>
      <c r="J145" s="8" t="str">
        <f>IF(E145="","",IF(E145=VLOOKUP(A145,スキル!$A:$K,11,0),"Ｍ",ROUND(G145-I145,0)))</f>
        <v/>
      </c>
      <c r="K145" s="6" t="str">
        <f ca="1">IF(E145="","",IF(E145=VLOOKUP(A145,スキル!$A:$K,11,0),"Ａ",IF(E145=VLOOKUP(A145,スキル!$A:$K,11,0)-1,0,SUM(OFFSET(スキル!$A$2,MATCH(A145,スキル!$A$3:$A$1048576,0),E145+4,1,5-E145)))))</f>
        <v/>
      </c>
      <c r="L145" s="8">
        <f>IF(E145="",VLOOKUP(A145,スキル!$A:$K,10,0),IF(E145=VLOOKUP(A145,スキル!$A:$K,11,0),"Ｘ",J145+K145))</f>
        <v>32</v>
      </c>
      <c r="M145" s="9">
        <f>IF(C145="イベ","-",VLOOKUP(A145,スキル!$A:$K,10,0)*IF(C145="ハピ",10000,30000))</f>
        <v>960000</v>
      </c>
      <c r="N145" s="9">
        <f t="shared" si="0"/>
        <v>0</v>
      </c>
      <c r="O145" s="9">
        <f>IF(C145="イベ","-",IF(E145=VLOOKUP(A145,スキル!$A:$K,11,0),0,IF(C145="ハピ",L145*10000,L145*30000)))</f>
        <v>960000</v>
      </c>
      <c r="P145" s="6" t="s">
        <v>238</v>
      </c>
    </row>
    <row r="146" spans="1:16" ht="18" customHeight="1">
      <c r="A146" s="6">
        <v>144</v>
      </c>
      <c r="C146" s="6" t="s">
        <v>47</v>
      </c>
      <c r="D146" s="6" t="s">
        <v>239</v>
      </c>
      <c r="G146" s="6" t="str">
        <f>IF(E146="","",IF(E146=VLOOKUP(A146,スキル!$A:$K,11,0),"ス",VLOOKUP(A146,スキル!$A:$J,E146+4,FALSE)))</f>
        <v/>
      </c>
      <c r="H146" s="6" t="str">
        <f>IF(E146="","",IF(E146=VLOOKUP(A146,スキル!$A:$K,11,0),"キ",100/G146))</f>
        <v/>
      </c>
      <c r="I146" s="6" t="str">
        <f>IF(E146="","",IF(E146=VLOOKUP(A146,スキル!$A:$K,11,0),"ル",ROUND(F146/H146,1)))</f>
        <v/>
      </c>
      <c r="J146" s="8" t="str">
        <f>IF(E146="","",IF(E146=VLOOKUP(A146,スキル!$A:$K,11,0),"Ｍ",ROUND(G146-I146,0)))</f>
        <v/>
      </c>
      <c r="K146" s="6" t="str">
        <f ca="1">IF(E146="","",IF(E146=VLOOKUP(A146,スキル!$A:$K,11,0),"Ａ",IF(E146=VLOOKUP(A146,スキル!$A:$K,11,0)-1,0,SUM(OFFSET(スキル!$A$2,MATCH(A146,スキル!$A$3:$A$1048576,0),E146+4,1,5-E146)))))</f>
        <v/>
      </c>
      <c r="L146" s="8">
        <f>IF(E146="",VLOOKUP(A146,スキル!$A:$K,10,0),IF(E146=VLOOKUP(A146,スキル!$A:$K,11,0),"Ｘ",J146+K146))</f>
        <v>32</v>
      </c>
      <c r="M146" s="9">
        <f>IF(C146="イベ","-",VLOOKUP(A146,スキル!$A:$K,10,0)*IF(C146="ハピ",10000,30000))</f>
        <v>960000</v>
      </c>
      <c r="N146" s="9">
        <f t="shared" si="0"/>
        <v>0</v>
      </c>
      <c r="O146" s="9">
        <f>IF(C146="イベ","-",IF(E146=VLOOKUP(A146,スキル!$A:$K,11,0),0,IF(C146="ハピ",L146*10000,L146*30000)))</f>
        <v>960000</v>
      </c>
      <c r="P146" s="6" t="s">
        <v>69</v>
      </c>
    </row>
    <row r="147" spans="1:16" ht="18" customHeight="1">
      <c r="A147" s="6">
        <v>145</v>
      </c>
      <c r="C147" s="6" t="s">
        <v>47</v>
      </c>
      <c r="D147" s="6" t="s">
        <v>240</v>
      </c>
      <c r="G147" s="6" t="str">
        <f>IF(E147="","",IF(E147=VLOOKUP(A147,スキル!$A:$K,11,0),"ス",VLOOKUP(A147,スキル!$A:$J,E147+4,FALSE)))</f>
        <v/>
      </c>
      <c r="H147" s="6" t="str">
        <f>IF(E147="","",IF(E147=VLOOKUP(A147,スキル!$A:$K,11,0),"キ",100/G147))</f>
        <v/>
      </c>
      <c r="I147" s="6" t="str">
        <f>IF(E147="","",IF(E147=VLOOKUP(A147,スキル!$A:$K,11,0),"ル",ROUND(F147/H147,1)))</f>
        <v/>
      </c>
      <c r="J147" s="8" t="str">
        <f>IF(E147="","",IF(E147=VLOOKUP(A147,スキル!$A:$K,11,0),"Ｍ",ROUND(G147-I147,0)))</f>
        <v/>
      </c>
      <c r="K147" s="6" t="str">
        <f ca="1">IF(E147="","",IF(E147=VLOOKUP(A147,スキル!$A:$K,11,0),"Ａ",IF(E147=VLOOKUP(A147,スキル!$A:$K,11,0)-1,0,SUM(OFFSET(スキル!$A$2,MATCH(A147,スキル!$A$3:$A$1048576,0),E147+4,1,5-E147)))))</f>
        <v/>
      </c>
      <c r="L147" s="8">
        <f>IF(E147="",VLOOKUP(A147,スキル!$A:$K,10,0),IF(E147=VLOOKUP(A147,スキル!$A:$K,11,0),"Ｘ",J147+K147))</f>
        <v>28</v>
      </c>
      <c r="M147" s="9">
        <f>IF(C147="イベ","-",VLOOKUP(A147,スキル!$A:$K,10,0)*IF(C147="ハピ",10000,30000))</f>
        <v>840000</v>
      </c>
      <c r="N147" s="9">
        <f t="shared" si="0"/>
        <v>0</v>
      </c>
      <c r="O147" s="9">
        <f>IF(C147="イベ","-",IF(E147=VLOOKUP(A147,スキル!$A:$K,11,0),0,IF(C147="ハピ",L147*10000,L147*30000)))</f>
        <v>840000</v>
      </c>
      <c r="P147" s="6" t="s">
        <v>21</v>
      </c>
    </row>
    <row r="148" spans="1:16" ht="18" customHeight="1">
      <c r="A148" s="6">
        <v>146</v>
      </c>
      <c r="C148" s="6" t="s">
        <v>47</v>
      </c>
      <c r="D148" s="6" t="s">
        <v>241</v>
      </c>
      <c r="G148" s="6" t="str">
        <f>IF(E148="","",IF(E148=VLOOKUP(A148,スキル!$A:$K,11,0),"ス",VLOOKUP(A148,スキル!$A:$J,E148+4,FALSE)))</f>
        <v/>
      </c>
      <c r="H148" s="6" t="str">
        <f>IF(E148="","",IF(E148=VLOOKUP(A148,スキル!$A:$K,11,0),"キ",100/G148))</f>
        <v/>
      </c>
      <c r="I148" s="6" t="str">
        <f>IF(E148="","",IF(E148=VLOOKUP(A148,スキル!$A:$K,11,0),"ル",ROUND(F148/H148,1)))</f>
        <v/>
      </c>
      <c r="J148" s="8" t="str">
        <f>IF(E148="","",IF(E148=VLOOKUP(A148,スキル!$A:$K,11,0),"Ｍ",ROUND(G148-I148,0)))</f>
        <v/>
      </c>
      <c r="K148" s="6" t="str">
        <f ca="1">IF(E148="","",IF(E148=VLOOKUP(A148,スキル!$A:$K,11,0),"Ａ",IF(E148=VLOOKUP(A148,スキル!$A:$K,11,0)-1,0,SUM(OFFSET(スキル!$A$2,MATCH(A148,スキル!$A$3:$A$1048576,0),E148+4,1,5-E148)))))</f>
        <v/>
      </c>
      <c r="L148" s="8">
        <f>IF(E148="",VLOOKUP(A148,スキル!$A:$K,10,0),IF(E148=VLOOKUP(A148,スキル!$A:$K,11,0),"Ｘ",J148+K148))</f>
        <v>36</v>
      </c>
      <c r="M148" s="9">
        <f>IF(C148="イベ","-",VLOOKUP(A148,スキル!$A:$K,10,0)*IF(C148="ハピ",10000,30000))</f>
        <v>1080000</v>
      </c>
      <c r="N148" s="9">
        <f t="shared" si="0"/>
        <v>0</v>
      </c>
      <c r="O148" s="9">
        <f>IF(C148="イベ","-",IF(E148=VLOOKUP(A148,スキル!$A:$K,11,0),0,IF(C148="ハピ",L148*10000,L148*30000)))</f>
        <v>1080000</v>
      </c>
      <c r="P148" s="6" t="s">
        <v>38</v>
      </c>
    </row>
    <row r="149" spans="1:16" ht="18" customHeight="1">
      <c r="A149" s="6">
        <v>147</v>
      </c>
      <c r="C149" s="6" t="s">
        <v>47</v>
      </c>
      <c r="D149" s="6" t="s">
        <v>242</v>
      </c>
      <c r="G149" s="6" t="str">
        <f>IF(E149="","",IF(E149=VLOOKUP(A149,スキル!$A:$K,11,0),"ス",VLOOKUP(A149,スキル!$A:$J,E149+4,FALSE)))</f>
        <v/>
      </c>
      <c r="H149" s="6" t="str">
        <f>IF(E149="","",IF(E149=VLOOKUP(A149,スキル!$A:$K,11,0),"キ",100/G149))</f>
        <v/>
      </c>
      <c r="I149" s="6" t="str">
        <f>IF(E149="","",IF(E149=VLOOKUP(A149,スキル!$A:$K,11,0),"ル",ROUND(F149/H149,1)))</f>
        <v/>
      </c>
      <c r="J149" s="8" t="str">
        <f>IF(E149="","",IF(E149=VLOOKUP(A149,スキル!$A:$K,11,0),"Ｍ",ROUND(G149-I149,0)))</f>
        <v/>
      </c>
      <c r="K149" s="6" t="str">
        <f ca="1">IF(E149="","",IF(E149=VLOOKUP(A149,スキル!$A:$K,11,0),"Ａ",IF(E149=VLOOKUP(A149,スキル!$A:$K,11,0)-1,0,SUM(OFFSET(スキル!$A$2,MATCH(A149,スキル!$A$3:$A$1048576,0),E149+4,1,5-E149)))))</f>
        <v/>
      </c>
      <c r="L149" s="8">
        <f>IF(E149="",VLOOKUP(A149,スキル!$A:$K,10,0),IF(E149=VLOOKUP(A149,スキル!$A:$K,11,0),"Ｘ",J149+K149))</f>
        <v>36</v>
      </c>
      <c r="M149" s="9">
        <f>IF(C149="イベ","-",VLOOKUP(A149,スキル!$A:$K,10,0)*IF(C149="ハピ",10000,30000))</f>
        <v>1080000</v>
      </c>
      <c r="N149" s="9">
        <f t="shared" si="0"/>
        <v>0</v>
      </c>
      <c r="O149" s="9">
        <f>IF(C149="イベ","-",IF(E149=VLOOKUP(A149,スキル!$A:$K,11,0),0,IF(C149="ハピ",L149*10000,L149*30000)))</f>
        <v>1080000</v>
      </c>
      <c r="P149" s="6" t="s">
        <v>173</v>
      </c>
    </row>
    <row r="150" spans="1:16" ht="18" customHeight="1">
      <c r="A150" s="6">
        <v>148</v>
      </c>
      <c r="C150" s="6" t="s">
        <v>47</v>
      </c>
      <c r="D150" s="6" t="s">
        <v>243</v>
      </c>
      <c r="G150" s="6" t="str">
        <f>IF(E150="","",IF(E150=VLOOKUP(A150,スキル!$A:$K,11,0),"ス",VLOOKUP(A150,スキル!$A:$J,E150+4,FALSE)))</f>
        <v/>
      </c>
      <c r="H150" s="6" t="str">
        <f>IF(E150="","",IF(E150=VLOOKUP(A150,スキル!$A:$K,11,0),"キ",100/G150))</f>
        <v/>
      </c>
      <c r="I150" s="6" t="str">
        <f>IF(E150="","",IF(E150=VLOOKUP(A150,スキル!$A:$K,11,0),"ル",ROUND(F150/H150,1)))</f>
        <v/>
      </c>
      <c r="J150" s="8" t="str">
        <f>IF(E150="","",IF(E150=VLOOKUP(A150,スキル!$A:$K,11,0),"Ｍ",ROUND(G150-I150,0)))</f>
        <v/>
      </c>
      <c r="K150" s="6" t="str">
        <f ca="1">IF(E150="","",IF(E150=VLOOKUP(A150,スキル!$A:$K,11,0),"Ａ",IF(E150=VLOOKUP(A150,スキル!$A:$K,11,0)-1,0,SUM(OFFSET(スキル!$A$2,MATCH(A150,スキル!$A$3:$A$1048576,0),E150+4,1,5-E150)))))</f>
        <v/>
      </c>
      <c r="L150" s="8">
        <f>IF(E150="",VLOOKUP(A150,スキル!$A:$K,10,0),IF(E150=VLOOKUP(A150,スキル!$A:$K,11,0),"Ｘ",J150+K150))</f>
        <v>36</v>
      </c>
      <c r="M150" s="9">
        <f>IF(C150="イベ","-",VLOOKUP(A150,スキル!$A:$K,10,0)*IF(C150="ハピ",10000,30000))</f>
        <v>1080000</v>
      </c>
      <c r="N150" s="9">
        <f t="shared" si="0"/>
        <v>0</v>
      </c>
      <c r="O150" s="9">
        <f>IF(C150="イベ","-",IF(E150=VLOOKUP(A150,スキル!$A:$K,11,0),0,IF(C150="ハピ",L150*10000,L150*30000)))</f>
        <v>1080000</v>
      </c>
      <c r="P150" s="6" t="s">
        <v>204</v>
      </c>
    </row>
    <row r="151" spans="1:16" ht="18" customHeight="1">
      <c r="A151" s="6">
        <v>149</v>
      </c>
      <c r="C151" s="6" t="s">
        <v>47</v>
      </c>
      <c r="D151" s="6" t="s">
        <v>244</v>
      </c>
      <c r="G151" s="6" t="str">
        <f>IF(E151="","",IF(E151=VLOOKUP(A151,スキル!$A:$K,11,0),"ス",VLOOKUP(A151,スキル!$A:$J,E151+4,FALSE)))</f>
        <v/>
      </c>
      <c r="H151" s="6" t="str">
        <f>IF(E151="","",IF(E151=VLOOKUP(A151,スキル!$A:$K,11,0),"キ",100/G151))</f>
        <v/>
      </c>
      <c r="I151" s="6" t="str">
        <f>IF(E151="","",IF(E151=VLOOKUP(A151,スキル!$A:$K,11,0),"ル",ROUND(F151/H151,1)))</f>
        <v/>
      </c>
      <c r="J151" s="8" t="str">
        <f>IF(E151="","",IF(E151=VLOOKUP(A151,スキル!$A:$K,11,0),"Ｍ",ROUND(G151-I151,0)))</f>
        <v/>
      </c>
      <c r="K151" s="6" t="str">
        <f ca="1">IF(E151="","",IF(E151=VLOOKUP(A151,スキル!$A:$K,11,0),"Ａ",IF(E151=VLOOKUP(A151,スキル!$A:$K,11,0)-1,0,SUM(OFFSET(スキル!$A$2,MATCH(A151,スキル!$A$3:$A$1048576,0),E151+4,1,5-E151)))))</f>
        <v/>
      </c>
      <c r="L151" s="8">
        <f>IF(E151="",VLOOKUP(A151,スキル!$A:$K,10,0),IF(E151=VLOOKUP(A151,スキル!$A:$K,11,0),"Ｘ",J151+K151))</f>
        <v>36</v>
      </c>
      <c r="M151" s="9">
        <f>IF(C151="イベ","-",VLOOKUP(A151,スキル!$A:$K,10,0)*IF(C151="ハピ",10000,30000))</f>
        <v>1080000</v>
      </c>
      <c r="N151" s="9">
        <f t="shared" si="0"/>
        <v>0</v>
      </c>
      <c r="O151" s="9">
        <f>IF(C151="イベ","-",IF(E151=VLOOKUP(A151,スキル!$A:$K,11,0),0,IF(C151="ハピ",L151*10000,L151*30000)))</f>
        <v>1080000</v>
      </c>
      <c r="P151" s="6" t="s">
        <v>23</v>
      </c>
    </row>
    <row r="152" spans="1:16" ht="18" customHeight="1">
      <c r="A152" s="6">
        <v>150</v>
      </c>
      <c r="C152" s="6" t="s">
        <v>47</v>
      </c>
      <c r="D152" s="6" t="s">
        <v>245</v>
      </c>
      <c r="G152" s="6" t="str">
        <f>IF(E152="","",IF(E152=VLOOKUP(A152,スキル!$A:$K,11,0),"ス",VLOOKUP(A152,スキル!$A:$J,E152+4,FALSE)))</f>
        <v/>
      </c>
      <c r="H152" s="6" t="str">
        <f>IF(E152="","",IF(E152=VLOOKUP(A152,スキル!$A:$K,11,0),"キ",100/G152))</f>
        <v/>
      </c>
      <c r="I152" s="6" t="str">
        <f>IF(E152="","",IF(E152=VLOOKUP(A152,スキル!$A:$K,11,0),"ル",ROUND(F152/H152,1)))</f>
        <v/>
      </c>
      <c r="J152" s="8" t="str">
        <f>IF(E152="","",IF(E152=VLOOKUP(A152,スキル!$A:$K,11,0),"Ｍ",ROUND(G152-I152,0)))</f>
        <v/>
      </c>
      <c r="K152" s="6" t="str">
        <f ca="1">IF(E152="","",IF(E152=VLOOKUP(A152,スキル!$A:$K,11,0),"Ａ",IF(E152=VLOOKUP(A152,スキル!$A:$K,11,0)-1,0,SUM(OFFSET(スキル!$A$2,MATCH(A152,スキル!$A$3:$A$1048576,0),E152+4,1,5-E152)))))</f>
        <v/>
      </c>
      <c r="L152" s="8">
        <f>IF(E152="",VLOOKUP(A152,スキル!$A:$K,10,0),IF(E152=VLOOKUP(A152,スキル!$A:$K,11,0),"Ｘ",J152+K152))</f>
        <v>29</v>
      </c>
      <c r="M152" s="9">
        <f>IF(C152="イベ","-",VLOOKUP(A152,スキル!$A:$K,10,0)*IF(C152="ハピ",10000,30000))</f>
        <v>870000</v>
      </c>
      <c r="N152" s="9">
        <f t="shared" si="0"/>
        <v>0</v>
      </c>
      <c r="O152" s="9">
        <f>IF(C152="イベ","-",IF(E152=VLOOKUP(A152,スキル!$A:$K,11,0),0,IF(C152="ハピ",L152*10000,L152*30000)))</f>
        <v>870000</v>
      </c>
      <c r="P152" s="6" t="s">
        <v>246</v>
      </c>
    </row>
    <row r="153" spans="1:16" ht="18" customHeight="1">
      <c r="A153" s="6">
        <v>151</v>
      </c>
      <c r="C153" s="6" t="s">
        <v>50</v>
      </c>
      <c r="D153" s="6" t="s">
        <v>247</v>
      </c>
      <c r="G153" s="6" t="str">
        <f>IF(E153="","",IF(E153=VLOOKUP(A153,スキル!$A:$K,11,0),"ス",VLOOKUP(A153,スキル!$A:$J,E153+4,FALSE)))</f>
        <v/>
      </c>
      <c r="H153" s="6" t="str">
        <f>IF(E153="","",IF(E153=VLOOKUP(A153,スキル!$A:$K,11,0),"キ",100/G153))</f>
        <v/>
      </c>
      <c r="I153" s="6" t="str">
        <f>IF(E153="","",IF(E153=VLOOKUP(A153,スキル!$A:$K,11,0),"ル",ROUND(F153/H153,1)))</f>
        <v/>
      </c>
      <c r="J153" s="8" t="str">
        <f>IF(E153="","",IF(E153=VLOOKUP(A153,スキル!$A:$K,11,0),"Ｍ",ROUND(G153-I153,0)))</f>
        <v/>
      </c>
      <c r="K153" s="6" t="str">
        <f ca="1">IF(E153="","",IF(E153=VLOOKUP(A153,スキル!$A:$K,11,0),"Ａ",IF(E153=VLOOKUP(A153,スキル!$A:$K,11,0)-1,0,SUM(OFFSET(スキル!$A$2,MATCH(A153,スキル!$A$3:$A$1048576,0),E153+4,1,5-E153)))))</f>
        <v/>
      </c>
      <c r="L153" s="8">
        <f>IF(E153="",VLOOKUP(A153,スキル!$A:$K,10,0),IF(E153=VLOOKUP(A153,スキル!$A:$K,11,0),"Ｘ",J153+K153))</f>
        <v>3</v>
      </c>
      <c r="M153" s="9" t="str">
        <f>IF(C153="イベ","-",VLOOKUP(A153,スキル!$A:$K,10,0)*IF(C153="ハピ",10000,30000))</f>
        <v>-</v>
      </c>
      <c r="N153" s="9" t="str">
        <f t="shared" si="0"/>
        <v>-</v>
      </c>
      <c r="O153" s="9" t="str">
        <f>IF(C153="イベ","-",IF(E153=VLOOKUP(A153,スキル!$A:$K,11,0),0,IF(C153="ハピ",L153*10000,L153*30000)))</f>
        <v>-</v>
      </c>
      <c r="P153" s="6" t="s">
        <v>49</v>
      </c>
    </row>
    <row r="154" spans="1:16" ht="18" customHeight="1">
      <c r="A154" s="6">
        <v>152</v>
      </c>
      <c r="C154" s="6" t="s">
        <v>47</v>
      </c>
      <c r="D154" s="6" t="s">
        <v>248</v>
      </c>
      <c r="G154" s="6" t="str">
        <f>IF(E154="","",IF(E154=VLOOKUP(A154,スキル!$A:$K,11,0),"ス",VLOOKUP(A154,スキル!$A:$J,E154+4,FALSE)))</f>
        <v/>
      </c>
      <c r="H154" s="6" t="str">
        <f>IF(E154="","",IF(E154=VLOOKUP(A154,スキル!$A:$K,11,0),"キ",100/G154))</f>
        <v/>
      </c>
      <c r="I154" s="6" t="str">
        <f>IF(E154="","",IF(E154=VLOOKUP(A154,スキル!$A:$K,11,0),"ル",ROUND(F154/H154,1)))</f>
        <v/>
      </c>
      <c r="J154" s="8" t="str">
        <f>IF(E154="","",IF(E154=VLOOKUP(A154,スキル!$A:$K,11,0),"Ｍ",ROUND(G154-I154,0)))</f>
        <v/>
      </c>
      <c r="K154" s="6" t="str">
        <f ca="1">IF(E154="","",IF(E154=VLOOKUP(A154,スキル!$A:$K,11,0),"Ａ",IF(E154=VLOOKUP(A154,スキル!$A:$K,11,0)-1,0,SUM(OFFSET(スキル!$A$2,MATCH(A154,スキル!$A$3:$A$1048576,0),E154+4,1,5-E154)))))</f>
        <v/>
      </c>
      <c r="L154" s="8">
        <f>IF(E154="",VLOOKUP(A154,スキル!$A:$K,10,0),IF(E154=VLOOKUP(A154,スキル!$A:$K,11,0),"Ｘ",J154+K154))</f>
        <v>15</v>
      </c>
      <c r="M154" s="9">
        <f>IF(C154="イベ","-",VLOOKUP(A154,スキル!$A:$K,10,0)*IF(C154="ハピ",10000,30000))</f>
        <v>450000</v>
      </c>
      <c r="N154" s="9">
        <f t="shared" si="0"/>
        <v>0</v>
      </c>
      <c r="O154" s="9">
        <f>IF(C154="イベ","-",IF(E154=VLOOKUP(A154,スキル!$A:$K,11,0),0,IF(C154="ハピ",L154*10000,L154*30000)))</f>
        <v>450000</v>
      </c>
      <c r="P154" s="6" t="s">
        <v>249</v>
      </c>
    </row>
    <row r="155" spans="1:16" ht="18" customHeight="1">
      <c r="A155" s="6">
        <v>153</v>
      </c>
      <c r="C155" s="6" t="s">
        <v>47</v>
      </c>
      <c r="D155" s="6" t="s">
        <v>250</v>
      </c>
      <c r="G155" s="6" t="str">
        <f>IF(E155="","",IF(E155=VLOOKUP(A155,スキル!$A:$K,11,0),"ス",VLOOKUP(A155,スキル!$A:$J,E155+4,FALSE)))</f>
        <v/>
      </c>
      <c r="H155" s="6" t="str">
        <f>IF(E155="","",IF(E155=VLOOKUP(A155,スキル!$A:$K,11,0),"キ",100/G155))</f>
        <v/>
      </c>
      <c r="I155" s="6" t="str">
        <f>IF(E155="","",IF(E155=VLOOKUP(A155,スキル!$A:$K,11,0),"ル",ROUND(F155/H155,1)))</f>
        <v/>
      </c>
      <c r="J155" s="8" t="str">
        <f>IF(E155="","",IF(E155=VLOOKUP(A155,スキル!$A:$K,11,0),"Ｍ",ROUND(G155-I155,0)))</f>
        <v/>
      </c>
      <c r="K155" s="6" t="str">
        <f ca="1">IF(E155="","",IF(E155=VLOOKUP(A155,スキル!$A:$K,11,0),"Ａ",IF(E155=VLOOKUP(A155,スキル!$A:$K,11,0)-1,0,SUM(OFFSET(スキル!$A$2,MATCH(A155,スキル!$A$3:$A$1048576,0),E155+4,1,5-E155)))))</f>
        <v/>
      </c>
      <c r="L155" s="8">
        <f>IF(E155="",VLOOKUP(A155,スキル!$A:$K,10,0),IF(E155=VLOOKUP(A155,スキル!$A:$K,11,0),"Ｘ",J155+K155))</f>
        <v>30</v>
      </c>
      <c r="M155" s="9">
        <f>IF(C155="イベ","-",VLOOKUP(A155,スキル!$A:$K,10,0)*IF(C155="ハピ",10000,30000))</f>
        <v>900000</v>
      </c>
      <c r="N155" s="9">
        <f t="shared" si="0"/>
        <v>0</v>
      </c>
      <c r="O155" s="9">
        <f>IF(C155="イベ","-",IF(E155=VLOOKUP(A155,スキル!$A:$K,11,0),0,IF(C155="ハピ",L155*10000,L155*30000)))</f>
        <v>900000</v>
      </c>
      <c r="P155" s="6" t="s">
        <v>23</v>
      </c>
    </row>
    <row r="156" spans="1:16" ht="18" customHeight="1">
      <c r="A156" s="6">
        <v>154</v>
      </c>
      <c r="C156" s="6" t="s">
        <v>47</v>
      </c>
      <c r="D156" s="6" t="s">
        <v>251</v>
      </c>
      <c r="G156" s="6" t="str">
        <f>IF(E156="","",IF(E156=VLOOKUP(A156,スキル!$A:$K,11,0),"ス",VLOOKUP(A156,スキル!$A:$J,E156+4,FALSE)))</f>
        <v/>
      </c>
      <c r="H156" s="6" t="str">
        <f>IF(E156="","",IF(E156=VLOOKUP(A156,スキル!$A:$K,11,0),"キ",100/G156))</f>
        <v/>
      </c>
      <c r="I156" s="6" t="str">
        <f>IF(E156="","",IF(E156=VLOOKUP(A156,スキル!$A:$K,11,0),"ル",ROUND(F156/H156,1)))</f>
        <v/>
      </c>
      <c r="J156" s="8" t="str">
        <f>IF(E156="","",IF(E156=VLOOKUP(A156,スキル!$A:$K,11,0),"Ｍ",ROUND(G156-I156,0)))</f>
        <v/>
      </c>
      <c r="K156" s="6" t="str">
        <f ca="1">IF(E156="","",IF(E156=VLOOKUP(A156,スキル!$A:$K,11,0),"Ａ",IF(E156=VLOOKUP(A156,スキル!$A:$K,11,0)-1,0,SUM(OFFSET(スキル!$A$2,MATCH(A156,スキル!$A$3:$A$1048576,0),E156+4,1,5-E156)))))</f>
        <v/>
      </c>
      <c r="L156" s="8">
        <f>IF(E156="",VLOOKUP(A156,スキル!$A:$K,10,0),IF(E156=VLOOKUP(A156,スキル!$A:$K,11,0),"Ｘ",J156+K156))</f>
        <v>36</v>
      </c>
      <c r="M156" s="9">
        <f>IF(C156="イベ","-",VLOOKUP(A156,スキル!$A:$K,10,0)*IF(C156="ハピ",10000,30000))</f>
        <v>1080000</v>
      </c>
      <c r="N156" s="9">
        <f t="shared" si="0"/>
        <v>0</v>
      </c>
      <c r="O156" s="9">
        <f>IF(C156="イベ","-",IF(E156=VLOOKUP(A156,スキル!$A:$K,11,0),0,IF(C156="ハピ",L156*10000,L156*30000)))</f>
        <v>1080000</v>
      </c>
      <c r="P156" s="6" t="s">
        <v>23</v>
      </c>
    </row>
    <row r="157" spans="1:16" ht="18" customHeight="1">
      <c r="A157" s="6">
        <v>155</v>
      </c>
      <c r="C157" s="6" t="s">
        <v>47</v>
      </c>
      <c r="D157" s="6" t="s">
        <v>252</v>
      </c>
      <c r="G157" s="6" t="str">
        <f>IF(E157="","",IF(E157=VLOOKUP(A157,スキル!$A:$K,11,0),"ス",VLOOKUP(A157,スキル!$A:$J,E157+4,FALSE)))</f>
        <v/>
      </c>
      <c r="H157" s="6" t="str">
        <f>IF(E157="","",IF(E157=VLOOKUP(A157,スキル!$A:$K,11,0),"キ",100/G157))</f>
        <v/>
      </c>
      <c r="I157" s="6" t="str">
        <f>IF(E157="","",IF(E157=VLOOKUP(A157,スキル!$A:$K,11,0),"ル",ROUND(F157/H157,1)))</f>
        <v/>
      </c>
      <c r="J157" s="8" t="str">
        <f>IF(E157="","",IF(E157=VLOOKUP(A157,スキル!$A:$K,11,0),"Ｍ",ROUND(G157-I157,0)))</f>
        <v/>
      </c>
      <c r="K157" s="6" t="str">
        <f ca="1">IF(E157="","",IF(E157=VLOOKUP(A157,スキル!$A:$K,11,0),"Ａ",IF(E157=VLOOKUP(A157,スキル!$A:$K,11,0)-1,0,SUM(OFFSET(スキル!$A$2,MATCH(A157,スキル!$A$3:$A$1048576,0),E157+4,1,5-E157)))))</f>
        <v/>
      </c>
      <c r="L157" s="8">
        <f>IF(E157="",VLOOKUP(A157,スキル!$A:$K,10,0),IF(E157=VLOOKUP(A157,スキル!$A:$K,11,0),"Ｘ",J157+K157))</f>
        <v>29</v>
      </c>
      <c r="M157" s="9">
        <f>IF(C157="イベ","-",VLOOKUP(A157,スキル!$A:$K,10,0)*IF(C157="ハピ",10000,30000))</f>
        <v>870000</v>
      </c>
      <c r="N157" s="9">
        <f t="shared" si="0"/>
        <v>0</v>
      </c>
      <c r="O157" s="9">
        <f>IF(C157="イベ","-",IF(E157=VLOOKUP(A157,スキル!$A:$K,11,0),0,IF(C157="ハピ",L157*10000,L157*30000)))</f>
        <v>870000</v>
      </c>
      <c r="P157" s="6" t="s">
        <v>21</v>
      </c>
    </row>
    <row r="158" spans="1:16" ht="18" customHeight="1">
      <c r="A158" s="6">
        <v>156</v>
      </c>
      <c r="C158" s="6" t="s">
        <v>47</v>
      </c>
      <c r="D158" s="6" t="s">
        <v>253</v>
      </c>
      <c r="G158" s="6" t="str">
        <f>IF(E158="","",IF(E158=VLOOKUP(A158,スキル!$A:$K,11,0),"ス",VLOOKUP(A158,スキル!$A:$J,E158+4,FALSE)))</f>
        <v/>
      </c>
      <c r="H158" s="6" t="str">
        <f>IF(E158="","",IF(E158=VLOOKUP(A158,スキル!$A:$K,11,0),"キ",100/G158))</f>
        <v/>
      </c>
      <c r="I158" s="6" t="str">
        <f>IF(E158="","",IF(E158=VLOOKUP(A158,スキル!$A:$K,11,0),"ル",ROUND(F158/H158,1)))</f>
        <v/>
      </c>
      <c r="J158" s="8" t="str">
        <f>IF(E158="","",IF(E158=VLOOKUP(A158,スキル!$A:$K,11,0),"Ｍ",ROUND(G158-I158,0)))</f>
        <v/>
      </c>
      <c r="K158" s="6" t="str">
        <f ca="1">IF(E158="","",IF(E158=VLOOKUP(A158,スキル!$A:$K,11,0),"Ａ",IF(E158=VLOOKUP(A158,スキル!$A:$K,11,0)-1,0,SUM(OFFSET(スキル!$A$2,MATCH(A158,スキル!$A$3:$A$1048576,0),E158+4,1,5-E158)))))</f>
        <v/>
      </c>
      <c r="L158" s="8">
        <f>IF(E158="",VLOOKUP(A158,スキル!$A:$K,10,0),IF(E158=VLOOKUP(A158,スキル!$A:$K,11,0),"Ｘ",J158+K158))</f>
        <v>29</v>
      </c>
      <c r="M158" s="9">
        <f>IF(C158="イベ","-",VLOOKUP(A158,スキル!$A:$K,10,0)*IF(C158="ハピ",10000,30000))</f>
        <v>870000</v>
      </c>
      <c r="N158" s="9">
        <f t="shared" si="0"/>
        <v>0</v>
      </c>
      <c r="O158" s="9">
        <f>IF(C158="イベ","-",IF(E158=VLOOKUP(A158,スキル!$A:$K,11,0),0,IF(C158="ハピ",L158*10000,L158*30000)))</f>
        <v>870000</v>
      </c>
      <c r="P158" s="6" t="s">
        <v>254</v>
      </c>
    </row>
    <row r="159" spans="1:16" ht="18" customHeight="1">
      <c r="A159" s="6">
        <v>157</v>
      </c>
      <c r="C159" s="6" t="s">
        <v>47</v>
      </c>
      <c r="D159" s="6" t="s">
        <v>255</v>
      </c>
      <c r="G159" s="6" t="str">
        <f>IF(E159="","",IF(E159=VLOOKUP(A159,スキル!$A:$K,11,0),"ス",VLOOKUP(A159,スキル!$A:$J,E159+4,FALSE)))</f>
        <v/>
      </c>
      <c r="H159" s="6" t="str">
        <f>IF(E159="","",IF(E159=VLOOKUP(A159,スキル!$A:$K,11,0),"キ",100/G159))</f>
        <v/>
      </c>
      <c r="I159" s="6" t="str">
        <f>IF(E159="","",IF(E159=VLOOKUP(A159,スキル!$A:$K,11,0),"ル",ROUND(F159/H159,1)))</f>
        <v/>
      </c>
      <c r="J159" s="8" t="str">
        <f>IF(E159="","",IF(E159=VLOOKUP(A159,スキル!$A:$K,11,0),"Ｍ",ROUND(G159-I159,0)))</f>
        <v/>
      </c>
      <c r="K159" s="6" t="str">
        <f ca="1">IF(E159="","",IF(E159=VLOOKUP(A159,スキル!$A:$K,11,0),"Ａ",IF(E159=VLOOKUP(A159,スキル!$A:$K,11,0)-1,0,SUM(OFFSET(スキル!$A$2,MATCH(A159,スキル!$A$3:$A$1048576,0),E159+4,1,5-E159)))))</f>
        <v/>
      </c>
      <c r="L159" s="8">
        <f>IF(E159="",VLOOKUP(A159,スキル!$A:$K,10,0),IF(E159=VLOOKUP(A159,スキル!$A:$K,11,0),"Ｘ",J159+K159))</f>
        <v>36</v>
      </c>
      <c r="M159" s="9">
        <f>IF(C159="イベ","-",VLOOKUP(A159,スキル!$A:$K,10,0)*IF(C159="ハピ",10000,30000))</f>
        <v>1080000</v>
      </c>
      <c r="N159" s="9">
        <f t="shared" si="0"/>
        <v>0</v>
      </c>
      <c r="O159" s="9">
        <f>IF(C159="イベ","-",IF(E159=VLOOKUP(A159,スキル!$A:$K,11,0),0,IF(C159="ハピ",L159*10000,L159*30000)))</f>
        <v>1080000</v>
      </c>
      <c r="P159" s="6" t="s">
        <v>256</v>
      </c>
    </row>
    <row r="160" spans="1:16" ht="18" customHeight="1">
      <c r="A160" s="6">
        <v>158</v>
      </c>
      <c r="C160" s="6" t="s">
        <v>47</v>
      </c>
      <c r="D160" s="6" t="s">
        <v>257</v>
      </c>
      <c r="G160" s="6" t="str">
        <f>IF(E160="","",IF(E160=VLOOKUP(A160,スキル!$A:$K,11,0),"ス",VLOOKUP(A160,スキル!$A:$J,E160+4,FALSE)))</f>
        <v/>
      </c>
      <c r="H160" s="6" t="str">
        <f>IF(E160="","",IF(E160=VLOOKUP(A160,スキル!$A:$K,11,0),"キ",100/G160))</f>
        <v/>
      </c>
      <c r="I160" s="6" t="str">
        <f>IF(E160="","",IF(E160=VLOOKUP(A160,スキル!$A:$K,11,0),"ル",ROUND(F160/H160,1)))</f>
        <v/>
      </c>
      <c r="J160" s="8" t="str">
        <f>IF(E160="","",IF(E160=VLOOKUP(A160,スキル!$A:$K,11,0),"Ｍ",ROUND(G160-I160,0)))</f>
        <v/>
      </c>
      <c r="K160" s="6" t="str">
        <f ca="1">IF(E160="","",IF(E160=VLOOKUP(A160,スキル!$A:$K,11,0),"Ａ",IF(E160=VLOOKUP(A160,スキル!$A:$K,11,0)-1,0,SUM(OFFSET(スキル!$A$2,MATCH(A160,スキル!$A$3:$A$1048576,0),E160+4,1,5-E160)))))</f>
        <v/>
      </c>
      <c r="L160" s="8">
        <f>IF(E160="",VLOOKUP(A160,スキル!$A:$K,10,0),IF(E160=VLOOKUP(A160,スキル!$A:$K,11,0),"Ｘ",J160+K160))</f>
        <v>32</v>
      </c>
      <c r="M160" s="9">
        <f>IF(C160="イベ","-",VLOOKUP(A160,スキル!$A:$K,10,0)*IF(C160="ハピ",10000,30000))</f>
        <v>960000</v>
      </c>
      <c r="N160" s="9">
        <f t="shared" si="0"/>
        <v>0</v>
      </c>
      <c r="O160" s="9">
        <f>IF(C160="イベ","-",IF(E160=VLOOKUP(A160,スキル!$A:$K,11,0),0,IF(C160="ハピ",L160*10000,L160*30000)))</f>
        <v>960000</v>
      </c>
      <c r="P160" s="6" t="s">
        <v>21</v>
      </c>
    </row>
    <row r="161" spans="1:16" ht="18" customHeight="1">
      <c r="A161" s="6">
        <v>159</v>
      </c>
      <c r="C161" s="6" t="s">
        <v>47</v>
      </c>
      <c r="D161" s="6" t="s">
        <v>258</v>
      </c>
      <c r="G161" s="6" t="str">
        <f>IF(E161="","",IF(E161=VLOOKUP(A161,スキル!$A:$K,11,0),"ス",VLOOKUP(A161,スキル!$A:$J,E161+4,FALSE)))</f>
        <v/>
      </c>
      <c r="H161" s="6" t="str">
        <f>IF(E161="","",IF(E161=VLOOKUP(A161,スキル!$A:$K,11,0),"キ",100/G161))</f>
        <v/>
      </c>
      <c r="I161" s="6" t="str">
        <f>IF(E161="","",IF(E161=VLOOKUP(A161,スキル!$A:$K,11,0),"ル",ROUND(F161/H161,1)))</f>
        <v/>
      </c>
      <c r="J161" s="8" t="str">
        <f>IF(E161="","",IF(E161=VLOOKUP(A161,スキル!$A:$K,11,0),"Ｍ",ROUND(G161-I161,0)))</f>
        <v/>
      </c>
      <c r="K161" s="6" t="str">
        <f ca="1">IF(E161="","",IF(E161=VLOOKUP(A161,スキル!$A:$K,11,0),"Ａ",IF(E161=VLOOKUP(A161,スキル!$A:$K,11,0)-1,0,SUM(OFFSET(スキル!$A$2,MATCH(A161,スキル!$A$3:$A$1048576,0),E161+4,1,5-E161)))))</f>
        <v/>
      </c>
      <c r="L161" s="8">
        <f>IF(E161="",VLOOKUP(A161,スキル!$A:$K,10,0),IF(E161=VLOOKUP(A161,スキル!$A:$K,11,0),"Ｘ",J161+K161))</f>
        <v>32</v>
      </c>
      <c r="M161" s="9">
        <f>IF(C161="イベ","-",VLOOKUP(A161,スキル!$A:$K,10,0)*IF(C161="ハピ",10000,30000))</f>
        <v>960000</v>
      </c>
      <c r="N161" s="9">
        <f t="shared" si="0"/>
        <v>0</v>
      </c>
      <c r="O161" s="9">
        <f>IF(C161="イベ","-",IF(E161=VLOOKUP(A161,スキル!$A:$K,11,0),0,IF(C161="ハピ",L161*10000,L161*30000)))</f>
        <v>960000</v>
      </c>
      <c r="P161" s="6" t="s">
        <v>223</v>
      </c>
    </row>
    <row r="162" spans="1:16" ht="18" customHeight="1">
      <c r="A162" s="6">
        <v>160</v>
      </c>
      <c r="C162" s="6" t="s">
        <v>50</v>
      </c>
      <c r="D162" s="6" t="s">
        <v>259</v>
      </c>
      <c r="G162" s="6" t="str">
        <f>IF(E162="","",IF(E162=VLOOKUP(A162,スキル!$A:$K,11,0),"ス",VLOOKUP(A162,スキル!$A:$J,E162+4,FALSE)))</f>
        <v/>
      </c>
      <c r="H162" s="6" t="str">
        <f>IF(E162="","",IF(E162=VLOOKUP(A162,スキル!$A:$K,11,0),"キ",100/G162))</f>
        <v/>
      </c>
      <c r="I162" s="6" t="str">
        <f>IF(E162="","",IF(E162=VLOOKUP(A162,スキル!$A:$K,11,0),"ル",ROUND(F162/H162,1)))</f>
        <v/>
      </c>
      <c r="J162" s="8" t="str">
        <f>IF(E162="","",IF(E162=VLOOKUP(A162,スキル!$A:$K,11,0),"Ｍ",ROUND(G162-I162,0)))</f>
        <v/>
      </c>
      <c r="K162" s="6" t="str">
        <f ca="1">IF(E162="","",IF(E162=VLOOKUP(A162,スキル!$A:$K,11,0),"Ａ",IF(E162=VLOOKUP(A162,スキル!$A:$K,11,0)-1,0,SUM(OFFSET(スキル!$A$2,MATCH(A162,スキル!$A$3:$A$1048576,0),E162+4,1,5-E162)))))</f>
        <v/>
      </c>
      <c r="L162" s="8">
        <f>IF(E162="",VLOOKUP(A162,スキル!$A:$K,10,0),IF(E162=VLOOKUP(A162,スキル!$A:$K,11,0),"Ｘ",J162+K162))</f>
        <v>3</v>
      </c>
      <c r="M162" s="9" t="str">
        <f>IF(C162="イベ","-",VLOOKUP(A162,スキル!$A:$K,10,0)*IF(C162="ハピ",10000,30000))</f>
        <v>-</v>
      </c>
      <c r="N162" s="9" t="str">
        <f t="shared" si="0"/>
        <v>-</v>
      </c>
      <c r="O162" s="9" t="str">
        <f>IF(C162="イベ","-",IF(E162=VLOOKUP(A162,スキル!$A:$K,11,0),0,IF(C162="ハピ",L162*10000,L162*30000)))</f>
        <v>-</v>
      </c>
      <c r="P162" s="6" t="s">
        <v>260</v>
      </c>
    </row>
    <row r="163" spans="1:16" ht="18" customHeight="1">
      <c r="A163" s="6">
        <v>161</v>
      </c>
      <c r="C163" s="6" t="s">
        <v>47</v>
      </c>
      <c r="D163" s="6" t="s">
        <v>261</v>
      </c>
      <c r="G163" s="6" t="str">
        <f>IF(E163="","",IF(E163=VLOOKUP(A163,スキル!$A:$K,11,0),"ス",VLOOKUP(A163,スキル!$A:$J,E163+4,FALSE)))</f>
        <v/>
      </c>
      <c r="H163" s="6" t="str">
        <f>IF(E163="","",IF(E163=VLOOKUP(A163,スキル!$A:$K,11,0),"キ",100/G163))</f>
        <v/>
      </c>
      <c r="I163" s="6" t="str">
        <f>IF(E163="","",IF(E163=VLOOKUP(A163,スキル!$A:$K,11,0),"ル",ROUND(F163/H163,1)))</f>
        <v/>
      </c>
      <c r="J163" s="8" t="str">
        <f>IF(E163="","",IF(E163=VLOOKUP(A163,スキル!$A:$K,11,0),"Ｍ",ROUND(G163-I163,0)))</f>
        <v/>
      </c>
      <c r="K163" s="6" t="str">
        <f ca="1">IF(E163="","",IF(E163=VLOOKUP(A163,スキル!$A:$K,11,0),"Ａ",IF(E163=VLOOKUP(A163,スキル!$A:$K,11,0)-1,0,SUM(OFFSET(スキル!$A$2,MATCH(A163,スキル!$A$3:$A$1048576,0),E163+4,1,5-E163)))))</f>
        <v/>
      </c>
      <c r="L163" s="8">
        <f>IF(E163="",VLOOKUP(A163,スキル!$A:$K,10,0),IF(E163=VLOOKUP(A163,スキル!$A:$K,11,0),"Ｘ",J163+K163))</f>
        <v>36</v>
      </c>
      <c r="M163" s="9">
        <f>IF(C163="イベ","-",VLOOKUP(A163,スキル!$A:$K,10,0)*IF(C163="ハピ",10000,30000))</f>
        <v>1080000</v>
      </c>
      <c r="N163" s="9">
        <f t="shared" si="0"/>
        <v>0</v>
      </c>
      <c r="O163" s="9">
        <f>IF(C163="イベ","-",IF(E163=VLOOKUP(A163,スキル!$A:$K,11,0),0,IF(C163="ハピ",L163*10000,L163*30000)))</f>
        <v>1080000</v>
      </c>
      <c r="P163" s="6" t="s">
        <v>262</v>
      </c>
    </row>
    <row r="164" spans="1:16" ht="18" customHeight="1">
      <c r="A164" s="6">
        <v>162</v>
      </c>
      <c r="C164" s="6" t="s">
        <v>47</v>
      </c>
      <c r="D164" s="6" t="s">
        <v>263</v>
      </c>
      <c r="G164" s="6" t="str">
        <f>IF(E164="","",IF(E164=VLOOKUP(A164,スキル!$A:$K,11,0),"ス",VLOOKUP(A164,スキル!$A:$J,E164+4,FALSE)))</f>
        <v/>
      </c>
      <c r="H164" s="6" t="str">
        <f>IF(E164="","",IF(E164=VLOOKUP(A164,スキル!$A:$K,11,0),"キ",100/G164))</f>
        <v/>
      </c>
      <c r="I164" s="6" t="str">
        <f>IF(E164="","",IF(E164=VLOOKUP(A164,スキル!$A:$K,11,0),"ル",ROUND(F164/H164,1)))</f>
        <v/>
      </c>
      <c r="J164" s="8" t="str">
        <f>IF(E164="","",IF(E164=VLOOKUP(A164,スキル!$A:$K,11,0),"Ｍ",ROUND(G164-I164,0)))</f>
        <v/>
      </c>
      <c r="K164" s="6" t="str">
        <f ca="1">IF(E164="","",IF(E164=VLOOKUP(A164,スキル!$A:$K,11,0),"Ａ",IF(E164=VLOOKUP(A164,スキル!$A:$K,11,0)-1,0,SUM(OFFSET(スキル!$A$2,MATCH(A164,スキル!$A$3:$A$1048576,0),E164+4,1,5-E164)))))</f>
        <v/>
      </c>
      <c r="L164" s="8">
        <f>IF(E164="",VLOOKUP(A164,スキル!$A:$K,10,0),IF(E164=VLOOKUP(A164,スキル!$A:$K,11,0),"Ｘ",J164+K164))</f>
        <v>29</v>
      </c>
      <c r="M164" s="9">
        <f>IF(C164="イベ","-",VLOOKUP(A164,スキル!$A:$K,10,0)*IF(C164="ハピ",10000,30000))</f>
        <v>870000</v>
      </c>
      <c r="N164" s="9">
        <f t="shared" si="0"/>
        <v>0</v>
      </c>
      <c r="O164" s="9">
        <f>IF(C164="イベ","-",IF(E164=VLOOKUP(A164,スキル!$A:$K,11,0),0,IF(C164="ハピ",L164*10000,L164*30000)))</f>
        <v>870000</v>
      </c>
      <c r="P164" s="6" t="s">
        <v>264</v>
      </c>
    </row>
    <row r="165" spans="1:16" ht="18" customHeight="1">
      <c r="A165" s="6">
        <v>163</v>
      </c>
      <c r="C165" s="6" t="s">
        <v>47</v>
      </c>
      <c r="D165" s="6" t="s">
        <v>265</v>
      </c>
      <c r="G165" s="6" t="str">
        <f>IF(E165="","",IF(E165=VLOOKUP(A165,スキル!$A:$K,11,0),"ス",VLOOKUP(A165,スキル!$A:$J,E165+4,FALSE)))</f>
        <v/>
      </c>
      <c r="H165" s="6" t="str">
        <f>IF(E165="","",IF(E165=VLOOKUP(A165,スキル!$A:$K,11,0),"キ",100/G165))</f>
        <v/>
      </c>
      <c r="I165" s="6" t="str">
        <f>IF(E165="","",IF(E165=VLOOKUP(A165,スキル!$A:$K,11,0),"ル",ROUND(F165/H165,1)))</f>
        <v/>
      </c>
      <c r="J165" s="8" t="str">
        <f>IF(E165="","",IF(E165=VLOOKUP(A165,スキル!$A:$K,11,0),"Ｍ",ROUND(G165-I165,0)))</f>
        <v/>
      </c>
      <c r="K165" s="6" t="str">
        <f ca="1">IF(E165="","",IF(E165=VLOOKUP(A165,スキル!$A:$K,11,0),"Ａ",IF(E165=VLOOKUP(A165,スキル!$A:$K,11,0)-1,0,SUM(OFFSET(スキル!$A$2,MATCH(A165,スキル!$A$3:$A$1048576,0),E165+4,1,5-E165)))))</f>
        <v/>
      </c>
      <c r="L165" s="8">
        <f>IF(E165="",VLOOKUP(A165,スキル!$A:$K,10,0),IF(E165=VLOOKUP(A165,スキル!$A:$K,11,0),"Ｘ",J165+K165))</f>
        <v>29</v>
      </c>
      <c r="M165" s="9">
        <f>IF(C165="イベ","-",VLOOKUP(A165,スキル!$A:$K,10,0)*IF(C165="ハピ",10000,30000))</f>
        <v>870000</v>
      </c>
      <c r="N165" s="9">
        <f t="shared" si="0"/>
        <v>0</v>
      </c>
      <c r="O165" s="9">
        <f>IF(C165="イベ","-",IF(E165=VLOOKUP(A165,スキル!$A:$K,11,0),0,IF(C165="ハピ",L165*10000,L165*30000)))</f>
        <v>870000</v>
      </c>
      <c r="P165" s="6" t="s">
        <v>266</v>
      </c>
    </row>
    <row r="166" spans="1:16" ht="18" customHeight="1">
      <c r="A166" s="6">
        <v>164</v>
      </c>
      <c r="C166" s="6" t="s">
        <v>47</v>
      </c>
      <c r="D166" s="6" t="s">
        <v>267</v>
      </c>
      <c r="G166" s="6" t="str">
        <f>IF(E166="","",IF(E166=VLOOKUP(A166,スキル!$A:$K,11,0),"ス",VLOOKUP(A166,スキル!$A:$J,E166+4,FALSE)))</f>
        <v/>
      </c>
      <c r="H166" s="6" t="str">
        <f>IF(E166="","",IF(E166=VLOOKUP(A166,スキル!$A:$K,11,0),"キ",100/G166))</f>
        <v/>
      </c>
      <c r="I166" s="6" t="str">
        <f>IF(E166="","",IF(E166=VLOOKUP(A166,スキル!$A:$K,11,0),"ル",ROUND(F166/H166,1)))</f>
        <v/>
      </c>
      <c r="J166" s="8" t="str">
        <f>IF(E166="","",IF(E166=VLOOKUP(A166,スキル!$A:$K,11,0),"Ｍ",ROUND(G166-I166,0)))</f>
        <v/>
      </c>
      <c r="K166" s="6" t="str">
        <f ca="1">IF(E166="","",IF(E166=VLOOKUP(A166,スキル!$A:$K,11,0),"Ａ",IF(E166=VLOOKUP(A166,スキル!$A:$K,11,0)-1,0,SUM(OFFSET(スキル!$A$2,MATCH(A166,スキル!$A$3:$A$1048576,0),E166+4,1,5-E166)))))</f>
        <v/>
      </c>
      <c r="L166" s="8">
        <f>IF(E166="",VLOOKUP(A166,スキル!$A:$K,10,0),IF(E166=VLOOKUP(A166,スキル!$A:$K,11,0),"Ｘ",J166+K166))</f>
        <v>29</v>
      </c>
      <c r="M166" s="9">
        <f>IF(C166="イベ","-",VLOOKUP(A166,スキル!$A:$K,10,0)*IF(C166="ハピ",10000,30000))</f>
        <v>870000</v>
      </c>
      <c r="N166" s="9">
        <f t="shared" si="0"/>
        <v>0</v>
      </c>
      <c r="O166" s="9">
        <f>IF(C166="イベ","-",IF(E166=VLOOKUP(A166,スキル!$A:$K,11,0),0,IF(C166="ハピ",L166*10000,L166*30000)))</f>
        <v>870000</v>
      </c>
      <c r="P166" s="6" t="s">
        <v>23</v>
      </c>
    </row>
    <row r="167" spans="1:16" ht="18" customHeight="1">
      <c r="A167" s="6">
        <v>165</v>
      </c>
      <c r="C167" s="6" t="s">
        <v>47</v>
      </c>
      <c r="D167" s="6" t="s">
        <v>268</v>
      </c>
      <c r="G167" s="6" t="str">
        <f>IF(E167="","",IF(E167=VLOOKUP(A167,スキル!$A:$K,11,0),"ス",VLOOKUP(A167,スキル!$A:$J,E167+4,FALSE)))</f>
        <v/>
      </c>
      <c r="H167" s="6" t="str">
        <f>IF(E167="","",IF(E167=VLOOKUP(A167,スキル!$A:$K,11,0),"キ",100/G167))</f>
        <v/>
      </c>
      <c r="I167" s="6" t="str">
        <f>IF(E167="","",IF(E167=VLOOKUP(A167,スキル!$A:$K,11,0),"ル",ROUND(F167/H167,1)))</f>
        <v/>
      </c>
      <c r="J167" s="8" t="str">
        <f>IF(E167="","",IF(E167=VLOOKUP(A167,スキル!$A:$K,11,0),"Ｍ",ROUND(G167-I167,0)))</f>
        <v/>
      </c>
      <c r="K167" s="6" t="str">
        <f ca="1">IF(E167="","",IF(E167=VLOOKUP(A167,スキル!$A:$K,11,0),"Ａ",IF(E167=VLOOKUP(A167,スキル!$A:$K,11,0)-1,0,SUM(OFFSET(スキル!$A$2,MATCH(A167,スキル!$A$3:$A$1048576,0),E167+4,1,5-E167)))))</f>
        <v/>
      </c>
      <c r="L167" s="8">
        <f>IF(E167="",VLOOKUP(A167,スキル!$A:$K,10,0),IF(E167=VLOOKUP(A167,スキル!$A:$K,11,0),"Ｘ",J167+K167))</f>
        <v>29</v>
      </c>
      <c r="M167" s="9">
        <f>IF(C167="イベ","-",VLOOKUP(A167,スキル!$A:$K,10,0)*IF(C167="ハピ",10000,30000))</f>
        <v>870000</v>
      </c>
      <c r="N167" s="9">
        <f t="shared" si="0"/>
        <v>0</v>
      </c>
      <c r="O167" s="9">
        <f>IF(C167="イベ","-",IF(E167=VLOOKUP(A167,スキル!$A:$K,11,0),0,IF(C167="ハピ",L167*10000,L167*30000)))</f>
        <v>870000</v>
      </c>
      <c r="P167" s="6" t="s">
        <v>269</v>
      </c>
    </row>
    <row r="168" spans="1:16" ht="18" customHeight="1">
      <c r="A168" s="6">
        <v>166</v>
      </c>
      <c r="B168" s="6">
        <v>66</v>
      </c>
      <c r="C168" s="6" t="s">
        <v>39</v>
      </c>
      <c r="D168" s="6" t="s">
        <v>270</v>
      </c>
      <c r="G168" s="6" t="str">
        <f>IF(E168="","",IF(E168=VLOOKUP(A168,スキル!$A:$K,11,0),"ス",VLOOKUP(A168,スキル!$A:$J,E168+4,FALSE)))</f>
        <v/>
      </c>
      <c r="H168" s="6" t="str">
        <f>IF(E168="","",IF(E168=VLOOKUP(A168,スキル!$A:$K,11,0),"キ",100/G168))</f>
        <v/>
      </c>
      <c r="I168" s="6" t="str">
        <f>IF(E168="","",IF(E168=VLOOKUP(A168,スキル!$A:$K,11,0),"ル",ROUND(F168/H168,1)))</f>
        <v/>
      </c>
      <c r="J168" s="8" t="str">
        <f>IF(E168="","",IF(E168=VLOOKUP(A168,スキル!$A:$K,11,0),"Ｍ",ROUND(G168-I168,0)))</f>
        <v/>
      </c>
      <c r="K168" s="6" t="str">
        <f ca="1">IF(E168="","",IF(E168=VLOOKUP(A168,スキル!$A:$K,11,0),"Ａ",IF(E168=VLOOKUP(A168,スキル!$A:$K,11,0)-1,0,SUM(OFFSET(スキル!$A$2,MATCH(A168,スキル!$A$3:$A$1048576,0),E168+4,1,5-E168)))))</f>
        <v/>
      </c>
      <c r="L168" s="8">
        <f>IF(E168="",VLOOKUP(A168,スキル!$A:$K,10,0),IF(E168=VLOOKUP(A168,スキル!$A:$K,11,0),"Ｘ",J168+K168))</f>
        <v>29</v>
      </c>
      <c r="M168" s="9">
        <f>IF(C168="イベ","-",VLOOKUP(A168,スキル!$A:$K,10,0)*IF(C168="ハピ",10000,30000))</f>
        <v>870000</v>
      </c>
      <c r="N168" s="9">
        <f t="shared" si="0"/>
        <v>0</v>
      </c>
      <c r="O168" s="9">
        <f>IF(C168="イベ","-",IF(E168=VLOOKUP(A168,スキル!$A:$K,11,0),0,IF(C168="ハピ",L168*10000,L168*30000)))</f>
        <v>870000</v>
      </c>
      <c r="P168" s="6" t="s">
        <v>271</v>
      </c>
    </row>
    <row r="169" spans="1:16" ht="18" customHeight="1">
      <c r="A169" s="6">
        <v>167</v>
      </c>
      <c r="B169" s="6">
        <v>67</v>
      </c>
      <c r="C169" s="6" t="s">
        <v>39</v>
      </c>
      <c r="D169" s="6" t="s">
        <v>272</v>
      </c>
      <c r="G169" s="6" t="str">
        <f>IF(E169="","",IF(E169=VLOOKUP(A169,スキル!$A:$K,11,0),"ス",VLOOKUP(A169,スキル!$A:$J,E169+4,FALSE)))</f>
        <v/>
      </c>
      <c r="H169" s="6" t="str">
        <f>IF(E169="","",IF(E169=VLOOKUP(A169,スキル!$A:$K,11,0),"キ",100/G169))</f>
        <v/>
      </c>
      <c r="I169" s="6" t="str">
        <f>IF(E169="","",IF(E169=VLOOKUP(A169,スキル!$A:$K,11,0),"ル",ROUND(F169/H169,1)))</f>
        <v/>
      </c>
      <c r="J169" s="8" t="str">
        <f>IF(E169="","",IF(E169=VLOOKUP(A169,スキル!$A:$K,11,0),"Ｍ",ROUND(G169-I169,0)))</f>
        <v/>
      </c>
      <c r="K169" s="6" t="str">
        <f ca="1">IF(E169="","",IF(E169=VLOOKUP(A169,スキル!$A:$K,11,0),"Ａ",IF(E169=VLOOKUP(A169,スキル!$A:$K,11,0)-1,0,SUM(OFFSET(スキル!$A$2,MATCH(A169,スキル!$A$3:$A$1048576,0),E169+4,1,5-E169)))))</f>
        <v/>
      </c>
      <c r="L169" s="8">
        <f>IF(E169="",VLOOKUP(A169,スキル!$A:$K,10,0),IF(E169=VLOOKUP(A169,スキル!$A:$K,11,0),"Ｘ",J169+K169))</f>
        <v>29</v>
      </c>
      <c r="M169" s="9">
        <f>IF(C169="イベ","-",VLOOKUP(A169,スキル!$A:$K,10,0)*IF(C169="ハピ",10000,30000))</f>
        <v>870000</v>
      </c>
      <c r="N169" s="9">
        <f t="shared" si="0"/>
        <v>0</v>
      </c>
      <c r="O169" s="9">
        <f>IF(C169="イベ","-",IF(E169=VLOOKUP(A169,スキル!$A:$K,11,0),0,IF(C169="ハピ",L169*10000,L169*30000)))</f>
        <v>870000</v>
      </c>
      <c r="P169" s="6" t="s">
        <v>42</v>
      </c>
    </row>
    <row r="170" spans="1:16" ht="18" customHeight="1">
      <c r="A170" s="6">
        <v>168</v>
      </c>
      <c r="C170" s="6" t="s">
        <v>47</v>
      </c>
      <c r="D170" s="6" t="s">
        <v>273</v>
      </c>
      <c r="G170" s="6" t="str">
        <f>IF(E170="","",IF(E170=VLOOKUP(A170,スキル!$A:$K,11,0),"ス",VLOOKUP(A170,スキル!$A:$J,E170+4,FALSE)))</f>
        <v/>
      </c>
      <c r="H170" s="6" t="str">
        <f>IF(E170="","",IF(E170=VLOOKUP(A170,スキル!$A:$K,11,0),"キ",100/G170))</f>
        <v/>
      </c>
      <c r="I170" s="6" t="str">
        <f>IF(E170="","",IF(E170=VLOOKUP(A170,スキル!$A:$K,11,0),"ル",ROUND(F170/H170,1)))</f>
        <v/>
      </c>
      <c r="J170" s="8" t="str">
        <f>IF(E170="","",IF(E170=VLOOKUP(A170,スキル!$A:$K,11,0),"Ｍ",ROUND(G170-I170,0)))</f>
        <v/>
      </c>
      <c r="K170" s="6" t="str">
        <f ca="1">IF(E170="","",IF(E170=VLOOKUP(A170,スキル!$A:$K,11,0),"Ａ",IF(E170=VLOOKUP(A170,スキル!$A:$K,11,0)-1,0,SUM(OFFSET(スキル!$A$2,MATCH(A170,スキル!$A$3:$A$1048576,0),E170+4,1,5-E170)))))</f>
        <v/>
      </c>
      <c r="L170" s="8">
        <f>IF(E170="",VLOOKUP(A170,スキル!$A:$K,10,0),IF(E170=VLOOKUP(A170,スキル!$A:$K,11,0),"Ｘ",J170+K170))</f>
        <v>36</v>
      </c>
      <c r="M170" s="9">
        <f>IF(C170="イベ","-",VLOOKUP(A170,スキル!$A:$K,10,0)*IF(C170="ハピ",10000,30000))</f>
        <v>1080000</v>
      </c>
      <c r="N170" s="9">
        <f t="shared" si="0"/>
        <v>0</v>
      </c>
      <c r="O170" s="9">
        <f>IF(C170="イベ","-",IF(E170=VLOOKUP(A170,スキル!$A:$K,11,0),0,IF(C170="ハピ",L170*10000,L170*30000)))</f>
        <v>1080000</v>
      </c>
      <c r="P170" s="6" t="s">
        <v>274</v>
      </c>
    </row>
    <row r="171" spans="1:16" ht="18" customHeight="1">
      <c r="A171" s="6">
        <v>169</v>
      </c>
      <c r="B171" s="6">
        <v>68</v>
      </c>
      <c r="C171" s="6" t="s">
        <v>39</v>
      </c>
      <c r="D171" s="6" t="s">
        <v>275</v>
      </c>
      <c r="G171" s="6" t="str">
        <f>IF(E171="","",IF(E171=VLOOKUP(A171,スキル!$A:$K,11,0),"ス",VLOOKUP(A171,スキル!$A:$J,E171+4,FALSE)))</f>
        <v/>
      </c>
      <c r="H171" s="6" t="str">
        <f>IF(E171="","",IF(E171=VLOOKUP(A171,スキル!$A:$K,11,0),"キ",100/G171))</f>
        <v/>
      </c>
      <c r="I171" s="6" t="str">
        <f>IF(E171="","",IF(E171=VLOOKUP(A171,スキル!$A:$K,11,0),"ル",ROUND(F171/H171,1)))</f>
        <v/>
      </c>
      <c r="J171" s="8" t="str">
        <f>IF(E171="","",IF(E171=VLOOKUP(A171,スキル!$A:$K,11,0),"Ｍ",ROUND(G171-I171,0)))</f>
        <v/>
      </c>
      <c r="K171" s="6" t="str">
        <f ca="1">IF(E171="","",IF(E171=VLOOKUP(A171,スキル!$A:$K,11,0),"Ａ",IF(E171=VLOOKUP(A171,スキル!$A:$K,11,0)-1,0,SUM(OFFSET(スキル!$A$2,MATCH(A171,スキル!$A$3:$A$1048576,0),E171+4,1,5-E171)))))</f>
        <v/>
      </c>
      <c r="L171" s="8">
        <f>IF(E171="",VLOOKUP(A171,スキル!$A:$K,10,0),IF(E171=VLOOKUP(A171,スキル!$A:$K,11,0),"Ｘ",J171+K171))</f>
        <v>29</v>
      </c>
      <c r="M171" s="9">
        <f>IF(C171="イベ","-",VLOOKUP(A171,スキル!$A:$K,10,0)*IF(C171="ハピ",10000,30000))</f>
        <v>870000</v>
      </c>
      <c r="N171" s="9">
        <f t="shared" si="0"/>
        <v>0</v>
      </c>
      <c r="O171" s="9">
        <f>IF(C171="イベ","-",IF(E171=VLOOKUP(A171,スキル!$A:$K,11,0),0,IF(C171="ハピ",L171*10000,L171*30000)))</f>
        <v>870000</v>
      </c>
      <c r="P171" s="6" t="s">
        <v>23</v>
      </c>
    </row>
    <row r="172" spans="1:16" ht="18" customHeight="1">
      <c r="A172" s="6">
        <v>170</v>
      </c>
      <c r="B172" s="6">
        <v>69</v>
      </c>
      <c r="C172" s="6" t="s">
        <v>39</v>
      </c>
      <c r="D172" s="6" t="s">
        <v>276</v>
      </c>
      <c r="G172" s="6" t="str">
        <f>IF(E172="","",IF(E172=VLOOKUP(A172,スキル!$A:$K,11,0),"ス",VLOOKUP(A172,スキル!$A:$J,E172+4,FALSE)))</f>
        <v/>
      </c>
      <c r="H172" s="6" t="str">
        <f>IF(E172="","",IF(E172=VLOOKUP(A172,スキル!$A:$K,11,0),"キ",100/G172))</f>
        <v/>
      </c>
      <c r="I172" s="6" t="str">
        <f>IF(E172="","",IF(E172=VLOOKUP(A172,スキル!$A:$K,11,0),"ル",ROUND(F172/H172,1)))</f>
        <v/>
      </c>
      <c r="J172" s="8" t="str">
        <f>IF(E172="","",IF(E172=VLOOKUP(A172,スキル!$A:$K,11,0),"Ｍ",ROUND(G172-I172,0)))</f>
        <v/>
      </c>
      <c r="K172" s="6" t="str">
        <f ca="1">IF(E172="","",IF(E172=VLOOKUP(A172,スキル!$A:$K,11,0),"Ａ",IF(E172=VLOOKUP(A172,スキル!$A:$K,11,0)-1,0,SUM(OFFSET(スキル!$A$2,MATCH(A172,スキル!$A$3:$A$1048576,0),E172+4,1,5-E172)))))</f>
        <v/>
      </c>
      <c r="L172" s="8">
        <f>IF(E172="",VLOOKUP(A172,スキル!$A:$K,10,0),IF(E172=VLOOKUP(A172,スキル!$A:$K,11,0),"Ｘ",J172+K172))</f>
        <v>36</v>
      </c>
      <c r="M172" s="9">
        <f>IF(C172="イベ","-",VLOOKUP(A172,スキル!$A:$K,10,0)*IF(C172="ハピ",10000,30000))</f>
        <v>1080000</v>
      </c>
      <c r="N172" s="9">
        <f t="shared" si="0"/>
        <v>0</v>
      </c>
      <c r="O172" s="9">
        <f>IF(C172="イベ","-",IF(E172=VLOOKUP(A172,スキル!$A:$K,11,0),0,IF(C172="ハピ",L172*10000,L172*30000)))</f>
        <v>1080000</v>
      </c>
      <c r="P172" s="6" t="s">
        <v>63</v>
      </c>
    </row>
    <row r="173" spans="1:16" ht="18" customHeight="1">
      <c r="A173" s="6">
        <v>171</v>
      </c>
      <c r="C173" s="6" t="s">
        <v>50</v>
      </c>
      <c r="D173" s="6" t="s">
        <v>277</v>
      </c>
      <c r="G173" s="6" t="str">
        <f>IF(E173="","",IF(E173=VLOOKUP(A173,スキル!$A:$K,11,0),"ス",VLOOKUP(A173,スキル!$A:$J,E173+4,FALSE)))</f>
        <v/>
      </c>
      <c r="H173" s="6" t="str">
        <f>IF(E173="","",IF(E173=VLOOKUP(A173,スキル!$A:$K,11,0),"キ",100/G173))</f>
        <v/>
      </c>
      <c r="I173" s="6" t="str">
        <f>IF(E173="","",IF(E173=VLOOKUP(A173,スキル!$A:$K,11,0),"ル",ROUND(F173/H173,1)))</f>
        <v/>
      </c>
      <c r="J173" s="8" t="str">
        <f>IF(E173="","",IF(E173=VLOOKUP(A173,スキル!$A:$K,11,0),"Ｍ",ROUND(G173-I173,0)))</f>
        <v/>
      </c>
      <c r="K173" s="6" t="str">
        <f ca="1">IF(E173="","",IF(E173=VLOOKUP(A173,スキル!$A:$K,11,0),"Ａ",IF(E173=VLOOKUP(A173,スキル!$A:$K,11,0)-1,0,SUM(OFFSET(スキル!$A$2,MATCH(A173,スキル!$A$3:$A$1048576,0),E173+4,1,5-E173)))))</f>
        <v/>
      </c>
      <c r="L173" s="8">
        <f>IF(E173="",VLOOKUP(A173,スキル!$A:$K,10,0),IF(E173=VLOOKUP(A173,スキル!$A:$K,11,0),"Ｘ",J173+K173))</f>
        <v>6</v>
      </c>
      <c r="M173" s="9" t="str">
        <f>IF(C173="イベ","-",VLOOKUP(A173,スキル!$A:$K,10,0)*IF(C173="ハピ",10000,30000))</f>
        <v>-</v>
      </c>
      <c r="N173" s="9" t="str">
        <f t="shared" si="0"/>
        <v>-</v>
      </c>
      <c r="O173" s="9" t="str">
        <f>IF(C173="イベ","-",IF(E173=VLOOKUP(A173,スキル!$A:$K,11,0),0,IF(C173="ハピ",L173*10000,L173*30000)))</f>
        <v>-</v>
      </c>
      <c r="P173" s="6" t="s">
        <v>177</v>
      </c>
    </row>
    <row r="174" spans="1:16" ht="18" customHeight="1">
      <c r="A174" s="6">
        <v>172</v>
      </c>
      <c r="B174" s="6">
        <v>70</v>
      </c>
      <c r="C174" s="6" t="s">
        <v>39</v>
      </c>
      <c r="D174" s="6" t="s">
        <v>278</v>
      </c>
      <c r="G174" s="6" t="str">
        <f>IF(E174="","",IF(E174=VLOOKUP(A174,スキル!$A:$K,11,0),"ス",VLOOKUP(A174,スキル!$A:$J,E174+4,FALSE)))</f>
        <v/>
      </c>
      <c r="H174" s="6" t="str">
        <f>IF(E174="","",IF(E174=VLOOKUP(A174,スキル!$A:$K,11,0),"キ",100/G174))</f>
        <v/>
      </c>
      <c r="I174" s="6" t="str">
        <f>IF(E174="","",IF(E174=VLOOKUP(A174,スキル!$A:$K,11,0),"ル",ROUND(F174/H174,1)))</f>
        <v/>
      </c>
      <c r="J174" s="8" t="str">
        <f>IF(E174="","",IF(E174=VLOOKUP(A174,スキル!$A:$K,11,0),"Ｍ",ROUND(G174-I174,0)))</f>
        <v/>
      </c>
      <c r="K174" s="6" t="str">
        <f ca="1">IF(E174="","",IF(E174=VLOOKUP(A174,スキル!$A:$K,11,0),"Ａ",IF(E174=VLOOKUP(A174,スキル!$A:$K,11,0)-1,0,SUM(OFFSET(スキル!$A$2,MATCH(A174,スキル!$A$3:$A$1048576,0),E174+4,1,5-E174)))))</f>
        <v/>
      </c>
      <c r="L174" s="8">
        <f>IF(E174="",VLOOKUP(A174,スキル!$A:$K,10,0),IF(E174=VLOOKUP(A174,スキル!$A:$K,11,0),"Ｘ",J174+K174))</f>
        <v>29</v>
      </c>
      <c r="M174" s="9">
        <f>IF(C174="イベ","-",VLOOKUP(A174,スキル!$A:$K,10,0)*IF(C174="ハピ",10000,30000))</f>
        <v>870000</v>
      </c>
      <c r="N174" s="9">
        <f t="shared" si="0"/>
        <v>0</v>
      </c>
      <c r="O174" s="9">
        <f>IF(C174="イベ","-",IF(E174=VLOOKUP(A174,スキル!$A:$K,11,0),0,IF(C174="ハピ",L174*10000,L174*30000)))</f>
        <v>870000</v>
      </c>
      <c r="P174" s="6" t="s">
        <v>13</v>
      </c>
    </row>
    <row r="175" spans="1:16" ht="18" customHeight="1">
      <c r="A175" s="6">
        <v>173</v>
      </c>
      <c r="C175" s="6" t="s">
        <v>47</v>
      </c>
      <c r="D175" s="6" t="s">
        <v>279</v>
      </c>
      <c r="G175" s="6" t="str">
        <f>IF(E175="","",IF(E175=VLOOKUP(A175,スキル!$A:$K,11,0),"ス",VLOOKUP(A175,スキル!$A:$J,E175+4,FALSE)))</f>
        <v/>
      </c>
      <c r="H175" s="6" t="str">
        <f>IF(E175="","",IF(E175=VLOOKUP(A175,スキル!$A:$K,11,0),"キ",100/G175))</f>
        <v/>
      </c>
      <c r="I175" s="6" t="str">
        <f>IF(E175="","",IF(E175=VLOOKUP(A175,スキル!$A:$K,11,0),"ル",ROUND(F175/H175,1)))</f>
        <v/>
      </c>
      <c r="J175" s="8" t="str">
        <f>IF(E175="","",IF(E175=VLOOKUP(A175,スキル!$A:$K,11,0),"Ｍ",ROUND(G175-I175,0)))</f>
        <v/>
      </c>
      <c r="K175" s="6" t="str">
        <f ca="1">IF(E175="","",IF(E175=VLOOKUP(A175,スキル!$A:$K,11,0),"Ａ",IF(E175=VLOOKUP(A175,スキル!$A:$K,11,0)-1,0,SUM(OFFSET(スキル!$A$2,MATCH(A175,スキル!$A$3:$A$1048576,0),E175+4,1,5-E175)))))</f>
        <v/>
      </c>
      <c r="L175" s="8">
        <f>IF(E175="",VLOOKUP(A175,スキル!$A:$K,10,0),IF(E175=VLOOKUP(A175,スキル!$A:$K,11,0),"Ｘ",J175+K175))</f>
        <v>36</v>
      </c>
      <c r="M175" s="9">
        <f>IF(C175="イベ","-",VLOOKUP(A175,スキル!$A:$K,10,0)*IF(C175="ハピ",10000,30000))</f>
        <v>1080000</v>
      </c>
      <c r="N175" s="9">
        <f t="shared" si="0"/>
        <v>0</v>
      </c>
      <c r="O175" s="9">
        <f>IF(C175="イベ","-",IF(E175=VLOOKUP(A175,スキル!$A:$K,11,0),0,IF(C175="ハピ",L175*10000,L175*30000)))</f>
        <v>1080000</v>
      </c>
      <c r="P175" s="6" t="s">
        <v>280</v>
      </c>
    </row>
    <row r="176" spans="1:16" ht="18" customHeight="1">
      <c r="A176" s="6">
        <v>174</v>
      </c>
      <c r="C176" s="6" t="s">
        <v>47</v>
      </c>
      <c r="D176" s="6" t="s">
        <v>281</v>
      </c>
      <c r="G176" s="6" t="str">
        <f>IF(E176="","",IF(E176=VLOOKUP(A176,スキル!$A:$K,11,0),"ス",VLOOKUP(A176,スキル!$A:$J,E176+4,FALSE)))</f>
        <v/>
      </c>
      <c r="H176" s="6" t="str">
        <f>IF(E176="","",IF(E176=VLOOKUP(A176,スキル!$A:$K,11,0),"キ",100/G176))</f>
        <v/>
      </c>
      <c r="I176" s="6" t="str">
        <f>IF(E176="","",IF(E176=VLOOKUP(A176,スキル!$A:$K,11,0),"ル",ROUND(F176/H176,1)))</f>
        <v/>
      </c>
      <c r="J176" s="8" t="str">
        <f>IF(E176="","",IF(E176=VLOOKUP(A176,スキル!$A:$K,11,0),"Ｍ",ROUND(G176-I176,0)))</f>
        <v/>
      </c>
      <c r="K176" s="6" t="str">
        <f ca="1">IF(E176="","",IF(E176=VLOOKUP(A176,スキル!$A:$K,11,0),"Ａ",IF(E176=VLOOKUP(A176,スキル!$A:$K,11,0)-1,0,SUM(OFFSET(スキル!$A$2,MATCH(A176,スキル!$A$3:$A$1048576,0),E176+4,1,5-E176)))))</f>
        <v/>
      </c>
      <c r="L176" s="8">
        <f>IF(E176="",VLOOKUP(A176,スキル!$A:$K,10,0),IF(E176=VLOOKUP(A176,スキル!$A:$K,11,0),"Ｘ",J176+K176))</f>
        <v>32</v>
      </c>
      <c r="M176" s="9">
        <f>IF(C176="イベ","-",VLOOKUP(A176,スキル!$A:$K,10,0)*IF(C176="ハピ",10000,30000))</f>
        <v>960000</v>
      </c>
      <c r="N176" s="9">
        <f t="shared" si="0"/>
        <v>0</v>
      </c>
      <c r="O176" s="9">
        <f>IF(C176="イベ","-",IF(E176=VLOOKUP(A176,スキル!$A:$K,11,0),0,IF(C176="ハピ",L176*10000,L176*30000)))</f>
        <v>960000</v>
      </c>
      <c r="P176" s="6" t="s">
        <v>282</v>
      </c>
    </row>
    <row r="177" spans="1:16" ht="18" customHeight="1">
      <c r="A177" s="6">
        <v>175</v>
      </c>
      <c r="C177" s="6" t="s">
        <v>47</v>
      </c>
      <c r="D177" s="6" t="s">
        <v>283</v>
      </c>
      <c r="G177" s="6" t="str">
        <f>IF(E177="","",IF(E177=VLOOKUP(A177,スキル!$A:$K,11,0),"ス",VLOOKUP(A177,スキル!$A:$J,E177+4,FALSE)))</f>
        <v/>
      </c>
      <c r="H177" s="6" t="str">
        <f>IF(E177="","",IF(E177=VLOOKUP(A177,スキル!$A:$K,11,0),"キ",100/G177))</f>
        <v/>
      </c>
      <c r="I177" s="6" t="str">
        <f>IF(E177="","",IF(E177=VLOOKUP(A177,スキル!$A:$K,11,0),"ル",ROUND(F177/H177,1)))</f>
        <v/>
      </c>
      <c r="J177" s="8" t="str">
        <f>IF(E177="","",IF(E177=VLOOKUP(A177,スキル!$A:$K,11,0),"Ｍ",ROUND(G177-I177,0)))</f>
        <v/>
      </c>
      <c r="K177" s="6" t="str">
        <f ca="1">IF(E177="","",IF(E177=VLOOKUP(A177,スキル!$A:$K,11,0),"Ａ",IF(E177=VLOOKUP(A177,スキル!$A:$K,11,0)-1,0,SUM(OFFSET(スキル!$A$2,MATCH(A177,スキル!$A$3:$A$1048576,0),E177+4,1,5-E177)))))</f>
        <v/>
      </c>
      <c r="L177" s="8">
        <f>IF(E177="",VLOOKUP(A177,スキル!$A:$K,10,0),IF(E177=VLOOKUP(A177,スキル!$A:$K,11,0),"Ｘ",J177+K177))</f>
        <v>32</v>
      </c>
      <c r="M177" s="9">
        <f>IF(C177="イベ","-",VLOOKUP(A177,スキル!$A:$K,10,0)*IF(C177="ハピ",10000,30000))</f>
        <v>960000</v>
      </c>
      <c r="N177" s="9">
        <f t="shared" si="0"/>
        <v>0</v>
      </c>
      <c r="O177" s="9">
        <f>IF(C177="イベ","-",IF(E177=VLOOKUP(A177,スキル!$A:$K,11,0),0,IF(C177="ハピ",L177*10000,L177*30000)))</f>
        <v>960000</v>
      </c>
      <c r="P177" s="6" t="s">
        <v>284</v>
      </c>
    </row>
    <row r="178" spans="1:16" ht="18" customHeight="1">
      <c r="A178" s="6">
        <v>176</v>
      </c>
      <c r="C178" s="6" t="s">
        <v>47</v>
      </c>
      <c r="D178" s="6" t="s">
        <v>285</v>
      </c>
      <c r="G178" s="6" t="str">
        <f>IF(E178="","",IF(E178=VLOOKUP(A178,スキル!$A:$K,11,0),"ス",VLOOKUP(A178,スキル!$A:$J,E178+4,FALSE)))</f>
        <v/>
      </c>
      <c r="H178" s="6" t="str">
        <f>IF(E178="","",IF(E178=VLOOKUP(A178,スキル!$A:$K,11,0),"キ",100/G178))</f>
        <v/>
      </c>
      <c r="I178" s="6" t="str">
        <f>IF(E178="","",IF(E178=VLOOKUP(A178,スキル!$A:$K,11,0),"ル",ROUND(F178/H178,1)))</f>
        <v/>
      </c>
      <c r="J178" s="8" t="str">
        <f>IF(E178="","",IF(E178=VLOOKUP(A178,スキル!$A:$K,11,0),"Ｍ",ROUND(G178-I178,0)))</f>
        <v/>
      </c>
      <c r="K178" s="6" t="str">
        <f ca="1">IF(E178="","",IF(E178=VLOOKUP(A178,スキル!$A:$K,11,0),"Ａ",IF(E178=VLOOKUP(A178,スキル!$A:$K,11,0)-1,0,SUM(OFFSET(スキル!$A$2,MATCH(A178,スキル!$A$3:$A$1048576,0),E178+4,1,5-E178)))))</f>
        <v/>
      </c>
      <c r="L178" s="8">
        <f>IF(E178="",VLOOKUP(A178,スキル!$A:$K,10,0),IF(E178=VLOOKUP(A178,スキル!$A:$K,11,0),"Ｘ",J178+K178))</f>
        <v>36</v>
      </c>
      <c r="M178" s="9">
        <f>IF(C178="イベ","-",VLOOKUP(A178,スキル!$A:$K,10,0)*IF(C178="ハピ",10000,30000))</f>
        <v>1080000</v>
      </c>
      <c r="N178" s="9">
        <f t="shared" si="0"/>
        <v>0</v>
      </c>
      <c r="O178" s="9">
        <f>IF(C178="イベ","-",IF(E178=VLOOKUP(A178,スキル!$A:$K,11,0),0,IF(C178="ハピ",L178*10000,L178*30000)))</f>
        <v>1080000</v>
      </c>
      <c r="P178" s="6" t="s">
        <v>286</v>
      </c>
    </row>
    <row r="179" spans="1:16" ht="18" customHeight="1">
      <c r="A179" s="6">
        <v>177</v>
      </c>
      <c r="B179" s="6">
        <v>71</v>
      </c>
      <c r="C179" s="6" t="s">
        <v>39</v>
      </c>
      <c r="D179" s="6" t="s">
        <v>287</v>
      </c>
      <c r="G179" s="6" t="str">
        <f>IF(E179="","",IF(E179=VLOOKUP(A179,スキル!$A:$K,11,0),"ス",VLOOKUP(A179,スキル!$A:$J,E179+4,FALSE)))</f>
        <v/>
      </c>
      <c r="H179" s="6" t="str">
        <f>IF(E179="","",IF(E179=VLOOKUP(A179,スキル!$A:$K,11,0),"キ",100/G179))</f>
        <v/>
      </c>
      <c r="I179" s="6" t="str">
        <f>IF(E179="","",IF(E179=VLOOKUP(A179,スキル!$A:$K,11,0),"ル",ROUND(F179/H179,1)))</f>
        <v/>
      </c>
      <c r="J179" s="8" t="str">
        <f>IF(E179="","",IF(E179=VLOOKUP(A179,スキル!$A:$K,11,0),"Ｍ",ROUND(G179-I179,0)))</f>
        <v/>
      </c>
      <c r="K179" s="6" t="str">
        <f ca="1">IF(E179="","",IF(E179=VLOOKUP(A179,スキル!$A:$K,11,0),"Ａ",IF(E179=VLOOKUP(A179,スキル!$A:$K,11,0)-1,0,SUM(OFFSET(スキル!$A$2,MATCH(A179,スキル!$A$3:$A$1048576,0),E179+4,1,5-E179)))))</f>
        <v/>
      </c>
      <c r="L179" s="8">
        <f>IF(E179="",VLOOKUP(A179,スキル!$A:$K,10,0),IF(E179=VLOOKUP(A179,スキル!$A:$K,11,0),"Ｘ",J179+K179))</f>
        <v>36</v>
      </c>
      <c r="M179" s="9">
        <f>IF(C179="イベ","-",VLOOKUP(A179,スキル!$A:$K,10,0)*IF(C179="ハピ",10000,30000))</f>
        <v>1080000</v>
      </c>
      <c r="N179" s="9">
        <f t="shared" si="0"/>
        <v>0</v>
      </c>
      <c r="O179" s="9">
        <f>IF(C179="イベ","-",IF(E179=VLOOKUP(A179,スキル!$A:$K,11,0),0,IF(C179="ハピ",L179*10000,L179*30000)))</f>
        <v>1080000</v>
      </c>
      <c r="P179" s="6" t="s">
        <v>288</v>
      </c>
    </row>
    <row r="180" spans="1:16" ht="18" customHeight="1">
      <c r="A180" s="6">
        <v>178</v>
      </c>
      <c r="B180" s="6">
        <v>72</v>
      </c>
      <c r="C180" s="6" t="s">
        <v>39</v>
      </c>
      <c r="D180" s="6" t="s">
        <v>289</v>
      </c>
      <c r="G180" s="6" t="str">
        <f>IF(E180="","",IF(E180=VLOOKUP(A180,スキル!$A:$K,11,0),"ス",VLOOKUP(A180,スキル!$A:$J,E180+4,FALSE)))</f>
        <v/>
      </c>
      <c r="H180" s="6" t="str">
        <f>IF(E180="","",IF(E180=VLOOKUP(A180,スキル!$A:$K,11,0),"キ",100/G180))</f>
        <v/>
      </c>
      <c r="I180" s="6" t="str">
        <f>IF(E180="","",IF(E180=VLOOKUP(A180,スキル!$A:$K,11,0),"ル",ROUND(F180/H180,1)))</f>
        <v/>
      </c>
      <c r="J180" s="8" t="str">
        <f>IF(E180="","",IF(E180=VLOOKUP(A180,スキル!$A:$K,11,0),"Ｍ",ROUND(G180-I180,0)))</f>
        <v/>
      </c>
      <c r="K180" s="6" t="str">
        <f ca="1">IF(E180="","",IF(E180=VLOOKUP(A180,スキル!$A:$K,11,0),"Ａ",IF(E180=VLOOKUP(A180,スキル!$A:$K,11,0)-1,0,SUM(OFFSET(スキル!$A$2,MATCH(A180,スキル!$A$3:$A$1048576,0),E180+4,1,5-E180)))))</f>
        <v/>
      </c>
      <c r="L180" s="8">
        <f>IF(E180="",VLOOKUP(A180,スキル!$A:$K,10,0),IF(E180=VLOOKUP(A180,スキル!$A:$K,11,0),"Ｘ",J180+K180))</f>
        <v>29</v>
      </c>
      <c r="M180" s="9">
        <f>IF(C180="イベ","-",VLOOKUP(A180,スキル!$A:$K,10,0)*IF(C180="ハピ",10000,30000))</f>
        <v>870000</v>
      </c>
      <c r="N180" s="9">
        <f t="shared" si="0"/>
        <v>0</v>
      </c>
      <c r="O180" s="9">
        <f>IF(C180="イベ","-",IF(E180=VLOOKUP(A180,スキル!$A:$K,11,0),0,IF(C180="ハピ",L180*10000,L180*30000)))</f>
        <v>870000</v>
      </c>
      <c r="P180" s="6" t="s">
        <v>290</v>
      </c>
    </row>
    <row r="181" spans="1:16" ht="18" customHeight="1">
      <c r="A181" s="6">
        <v>179</v>
      </c>
      <c r="C181" s="6" t="s">
        <v>50</v>
      </c>
      <c r="D181" s="6" t="s">
        <v>291</v>
      </c>
      <c r="G181" s="6" t="str">
        <f>IF(E181="","",IF(E181=VLOOKUP(A181,スキル!$A:$K,11,0),"ス",VLOOKUP(A181,スキル!$A:$J,E181+4,FALSE)))</f>
        <v/>
      </c>
      <c r="H181" s="6" t="str">
        <f>IF(E181="","",IF(E181=VLOOKUP(A181,スキル!$A:$K,11,0),"キ",100/G181))</f>
        <v/>
      </c>
      <c r="I181" s="6" t="str">
        <f>IF(E181="","",IF(E181=VLOOKUP(A181,スキル!$A:$K,11,0),"ル",ROUND(F181/H181,1)))</f>
        <v/>
      </c>
      <c r="J181" s="8" t="str">
        <f>IF(E181="","",IF(E181=VLOOKUP(A181,スキル!$A:$K,11,0),"Ｍ",ROUND(G181-I181,0)))</f>
        <v/>
      </c>
      <c r="K181" s="6" t="str">
        <f ca="1">IF(E181="","",IF(E181=VLOOKUP(A181,スキル!$A:$K,11,0),"Ａ",IF(E181=VLOOKUP(A181,スキル!$A:$K,11,0)-1,0,SUM(OFFSET(スキル!$A$2,MATCH(A181,スキル!$A$3:$A$1048576,0),E181+4,1,5-E181)))))</f>
        <v/>
      </c>
      <c r="L181" s="8">
        <f>IF(E181="",VLOOKUP(A181,スキル!$A:$K,10,0),IF(E181=VLOOKUP(A181,スキル!$A:$K,11,0),"Ｘ",J181+K181))</f>
        <v>3</v>
      </c>
      <c r="M181" s="9" t="str">
        <f>IF(C181="イベ","-",VLOOKUP(A181,スキル!$A:$K,10,0)*IF(C181="ハピ",10000,30000))</f>
        <v>-</v>
      </c>
      <c r="N181" s="9" t="str">
        <f t="shared" si="0"/>
        <v>-</v>
      </c>
      <c r="O181" s="9" t="str">
        <f>IF(C181="イベ","-",IF(E181=VLOOKUP(A181,スキル!$A:$K,11,0),0,IF(C181="ハピ",L181*10000,L181*30000)))</f>
        <v>-</v>
      </c>
      <c r="P181" s="6" t="s">
        <v>292</v>
      </c>
    </row>
    <row r="182" spans="1:16" ht="18" customHeight="1">
      <c r="A182" s="6">
        <v>180</v>
      </c>
      <c r="C182" s="6" t="s">
        <v>47</v>
      </c>
      <c r="D182" s="6" t="s">
        <v>293</v>
      </c>
      <c r="G182" s="6" t="str">
        <f>IF(E182="","",IF(E182=VLOOKUP(A182,スキル!$A:$K,11,0),"ス",VLOOKUP(A182,スキル!$A:$J,E182+4,FALSE)))</f>
        <v/>
      </c>
      <c r="H182" s="6" t="str">
        <f>IF(E182="","",IF(E182=VLOOKUP(A182,スキル!$A:$K,11,0),"キ",100/G182))</f>
        <v/>
      </c>
      <c r="I182" s="6" t="str">
        <f>IF(E182="","",IF(E182=VLOOKUP(A182,スキル!$A:$K,11,0),"ル",ROUND(F182/H182,1)))</f>
        <v/>
      </c>
      <c r="J182" s="8" t="str">
        <f>IF(E182="","",IF(E182=VLOOKUP(A182,スキル!$A:$K,11,0),"Ｍ",ROUND(G182-I182,0)))</f>
        <v/>
      </c>
      <c r="K182" s="6" t="str">
        <f ca="1">IF(E182="","",IF(E182=VLOOKUP(A182,スキル!$A:$K,11,0),"Ａ",IF(E182=VLOOKUP(A182,スキル!$A:$K,11,0)-1,0,SUM(OFFSET(スキル!$A$2,MATCH(A182,スキル!$A$3:$A$1048576,0),E182+4,1,5-E182)))))</f>
        <v/>
      </c>
      <c r="L182" s="8">
        <f>IF(E182="",VLOOKUP(A182,スキル!$A:$K,10,0),IF(E182=VLOOKUP(A182,スキル!$A:$K,11,0),"Ｘ",J182+K182))</f>
        <v>36</v>
      </c>
      <c r="M182" s="9">
        <f>IF(C182="イベ","-",VLOOKUP(A182,スキル!$A:$K,10,0)*IF(C182="ハピ",10000,30000))</f>
        <v>1080000</v>
      </c>
      <c r="N182" s="9">
        <f t="shared" si="0"/>
        <v>0</v>
      </c>
      <c r="O182" s="9">
        <f>IF(C182="イベ","-",IF(E182=VLOOKUP(A182,スキル!$A:$K,11,0),0,IF(C182="ハピ",L182*10000,L182*30000)))</f>
        <v>1080000</v>
      </c>
      <c r="P182" s="6" t="s">
        <v>294</v>
      </c>
    </row>
    <row r="183" spans="1:16" ht="18" customHeight="1">
      <c r="A183" s="6">
        <v>181</v>
      </c>
      <c r="B183" s="6">
        <v>73</v>
      </c>
      <c r="C183" s="6" t="s">
        <v>39</v>
      </c>
      <c r="D183" s="6" t="s">
        <v>295</v>
      </c>
      <c r="G183" s="6" t="str">
        <f>IF(E183="","",IF(E183=VLOOKUP(A183,スキル!$A:$K,11,0),"ス",VLOOKUP(A183,スキル!$A:$J,E183+4,FALSE)))</f>
        <v/>
      </c>
      <c r="H183" s="6" t="str">
        <f>IF(E183="","",IF(E183=VLOOKUP(A183,スキル!$A:$K,11,0),"キ",100/G183))</f>
        <v/>
      </c>
      <c r="I183" s="6" t="str">
        <f>IF(E183="","",IF(E183=VLOOKUP(A183,スキル!$A:$K,11,0),"ル",ROUND(F183/H183,1)))</f>
        <v/>
      </c>
      <c r="J183" s="8" t="str">
        <f>IF(E183="","",IF(E183=VLOOKUP(A183,スキル!$A:$K,11,0),"Ｍ",ROUND(G183-I183,0)))</f>
        <v/>
      </c>
      <c r="K183" s="6" t="str">
        <f ca="1">IF(E183="","",IF(E183=VLOOKUP(A183,スキル!$A:$K,11,0),"Ａ",IF(E183=VLOOKUP(A183,スキル!$A:$K,11,0)-1,0,SUM(OFFSET(スキル!$A$2,MATCH(A183,スキル!$A$3:$A$1048576,0),E183+4,1,5-E183)))))</f>
        <v/>
      </c>
      <c r="L183" s="8">
        <f>IF(E183="",VLOOKUP(A183,スキル!$A:$K,10,0),IF(E183=VLOOKUP(A183,スキル!$A:$K,11,0),"Ｘ",J183+K183))</f>
        <v>32</v>
      </c>
      <c r="M183" s="9">
        <f>IF(C183="イベ","-",VLOOKUP(A183,スキル!$A:$K,10,0)*IF(C183="ハピ",10000,30000))</f>
        <v>960000</v>
      </c>
      <c r="N183" s="9">
        <f t="shared" si="0"/>
        <v>0</v>
      </c>
      <c r="O183" s="9">
        <f>IF(C183="イベ","-",IF(E183=VLOOKUP(A183,スキル!$A:$K,11,0),0,IF(C183="ハピ",L183*10000,L183*30000)))</f>
        <v>960000</v>
      </c>
      <c r="P183" s="6" t="s">
        <v>296</v>
      </c>
    </row>
    <row r="184" spans="1:16" ht="18" customHeight="1">
      <c r="A184" s="6">
        <v>182</v>
      </c>
      <c r="B184" s="6">
        <v>74</v>
      </c>
      <c r="C184" s="6" t="s">
        <v>39</v>
      </c>
      <c r="D184" s="6" t="s">
        <v>297</v>
      </c>
      <c r="G184" s="6" t="str">
        <f>IF(E184="","",IF(E184=VLOOKUP(A184,スキル!$A:$K,11,0),"ス",VLOOKUP(A184,スキル!$A:$J,E184+4,FALSE)))</f>
        <v/>
      </c>
      <c r="H184" s="6" t="str">
        <f>IF(E184="","",IF(E184=VLOOKUP(A184,スキル!$A:$K,11,0),"キ",100/G184))</f>
        <v/>
      </c>
      <c r="I184" s="6" t="str">
        <f>IF(E184="","",IF(E184=VLOOKUP(A184,スキル!$A:$K,11,0),"ル",ROUND(F184/H184,1)))</f>
        <v/>
      </c>
      <c r="J184" s="8" t="str">
        <f>IF(E184="","",IF(E184=VLOOKUP(A184,スキル!$A:$K,11,0),"Ｍ",ROUND(G184-I184,0)))</f>
        <v/>
      </c>
      <c r="K184" s="6" t="str">
        <f ca="1">IF(E184="","",IF(E184=VLOOKUP(A184,スキル!$A:$K,11,0),"Ａ",IF(E184=VLOOKUP(A184,スキル!$A:$K,11,0)-1,0,SUM(OFFSET(スキル!$A$2,MATCH(A184,スキル!$A$3:$A$1048576,0),E184+4,1,5-E184)))))</f>
        <v/>
      </c>
      <c r="L184" s="8">
        <f>IF(E184="",VLOOKUP(A184,スキル!$A:$K,10,0),IF(E184=VLOOKUP(A184,スキル!$A:$K,11,0),"Ｘ",J184+K184))</f>
        <v>29</v>
      </c>
      <c r="M184" s="9">
        <f>IF(C184="イベ","-",VLOOKUP(A184,スキル!$A:$K,10,0)*IF(C184="ハピ",10000,30000))</f>
        <v>870000</v>
      </c>
      <c r="N184" s="9">
        <f t="shared" si="0"/>
        <v>0</v>
      </c>
      <c r="O184" s="9">
        <f>IF(C184="イベ","-",IF(E184=VLOOKUP(A184,スキル!$A:$K,11,0),0,IF(C184="ハピ",L184*10000,L184*30000)))</f>
        <v>870000</v>
      </c>
      <c r="P184" s="6" t="s">
        <v>89</v>
      </c>
    </row>
    <row r="185" spans="1:16" ht="18" customHeight="1">
      <c r="A185" s="6">
        <v>183</v>
      </c>
      <c r="B185" s="6">
        <v>75</v>
      </c>
      <c r="C185" s="6" t="s">
        <v>39</v>
      </c>
      <c r="D185" s="6" t="s">
        <v>298</v>
      </c>
      <c r="G185" s="6" t="str">
        <f>IF(E185="","",IF(E185=VLOOKUP(A185,スキル!$A:$K,11,0),"ス",VLOOKUP(A185,スキル!$A:$J,E185+4,FALSE)))</f>
        <v/>
      </c>
      <c r="H185" s="6" t="str">
        <f>IF(E185="","",IF(E185=VLOOKUP(A185,スキル!$A:$K,11,0),"キ",100/G185))</f>
        <v/>
      </c>
      <c r="I185" s="6" t="str">
        <f>IF(E185="","",IF(E185=VLOOKUP(A185,スキル!$A:$K,11,0),"ル",ROUND(F185/H185,1)))</f>
        <v/>
      </c>
      <c r="J185" s="8" t="str">
        <f>IF(E185="","",IF(E185=VLOOKUP(A185,スキル!$A:$K,11,0),"Ｍ",ROUND(G185-I185,0)))</f>
        <v/>
      </c>
      <c r="K185" s="6" t="str">
        <f ca="1">IF(E185="","",IF(E185=VLOOKUP(A185,スキル!$A:$K,11,0),"Ａ",IF(E185=VLOOKUP(A185,スキル!$A:$K,11,0)-1,0,SUM(OFFSET(スキル!$A$2,MATCH(A185,スキル!$A$3:$A$1048576,0),E185+4,1,5-E185)))))</f>
        <v/>
      </c>
      <c r="L185" s="8">
        <f>IF(E185="",VLOOKUP(A185,スキル!$A:$K,10,0),IF(E185=VLOOKUP(A185,スキル!$A:$K,11,0),"Ｘ",J185+K185))</f>
        <v>32</v>
      </c>
      <c r="M185" s="9">
        <f>IF(C185="イベ","-",VLOOKUP(A185,スキル!$A:$K,10,0)*IF(C185="ハピ",10000,30000))</f>
        <v>960000</v>
      </c>
      <c r="N185" s="9">
        <f t="shared" si="0"/>
        <v>0</v>
      </c>
      <c r="O185" s="9">
        <f>IF(C185="イベ","-",IF(E185=VLOOKUP(A185,スキル!$A:$K,11,0),0,IF(C185="ハピ",L185*10000,L185*30000)))</f>
        <v>960000</v>
      </c>
      <c r="P185" s="6" t="s">
        <v>299</v>
      </c>
    </row>
    <row r="186" spans="1:16" ht="18" customHeight="1">
      <c r="A186" s="6">
        <v>184</v>
      </c>
      <c r="B186" s="6">
        <v>76</v>
      </c>
      <c r="C186" s="6" t="s">
        <v>39</v>
      </c>
      <c r="D186" s="6" t="s">
        <v>300</v>
      </c>
      <c r="G186" s="6" t="str">
        <f>IF(E186="","",IF(E186=VLOOKUP(A186,スキル!$A:$K,11,0),"ス",VLOOKUP(A186,スキル!$A:$J,E186+4,FALSE)))</f>
        <v/>
      </c>
      <c r="H186" s="6" t="str">
        <f>IF(E186="","",IF(E186=VLOOKUP(A186,スキル!$A:$K,11,0),"キ",100/G186))</f>
        <v/>
      </c>
      <c r="I186" s="6" t="str">
        <f>IF(E186="","",IF(E186=VLOOKUP(A186,スキル!$A:$K,11,0),"ル",ROUND(F186/H186,1)))</f>
        <v/>
      </c>
      <c r="J186" s="8" t="str">
        <f>IF(E186="","",IF(E186=VLOOKUP(A186,スキル!$A:$K,11,0),"Ｍ",ROUND(G186-I186,0)))</f>
        <v/>
      </c>
      <c r="K186" s="6" t="str">
        <f ca="1">IF(E186="","",IF(E186=VLOOKUP(A186,スキル!$A:$K,11,0),"Ａ",IF(E186=VLOOKUP(A186,スキル!$A:$K,11,0)-1,0,SUM(OFFSET(スキル!$A$2,MATCH(A186,スキル!$A$3:$A$1048576,0),E186+4,1,5-E186)))))</f>
        <v/>
      </c>
      <c r="L186" s="8">
        <f>IF(E186="",VLOOKUP(A186,スキル!$A:$K,10,0),IF(E186=VLOOKUP(A186,スキル!$A:$K,11,0),"Ｘ",J186+K186))</f>
        <v>32</v>
      </c>
      <c r="M186" s="9">
        <f>IF(C186="イベ","-",VLOOKUP(A186,スキル!$A:$K,10,0)*IF(C186="ハピ",10000,30000))</f>
        <v>960000</v>
      </c>
      <c r="N186" s="9">
        <f t="shared" si="0"/>
        <v>0</v>
      </c>
      <c r="O186" s="9">
        <f>IF(C186="イベ","-",IF(E186=VLOOKUP(A186,スキル!$A:$K,11,0),0,IF(C186="ハピ",L186*10000,L186*30000)))</f>
        <v>960000</v>
      </c>
      <c r="P186" s="6" t="s">
        <v>102</v>
      </c>
    </row>
    <row r="187" spans="1:16" ht="18" customHeight="1">
      <c r="A187" s="6">
        <v>185</v>
      </c>
      <c r="C187" s="6" t="s">
        <v>47</v>
      </c>
      <c r="D187" s="6" t="s">
        <v>301</v>
      </c>
      <c r="G187" s="6" t="str">
        <f>IF(E187="","",IF(E187=VLOOKUP(A187,スキル!$A:$K,11,0),"ス",VLOOKUP(A187,スキル!$A:$J,E187+4,FALSE)))</f>
        <v/>
      </c>
      <c r="H187" s="6" t="str">
        <f>IF(E187="","",IF(E187=VLOOKUP(A187,スキル!$A:$K,11,0),"キ",100/G187))</f>
        <v/>
      </c>
      <c r="I187" s="6" t="str">
        <f>IF(E187="","",IF(E187=VLOOKUP(A187,スキル!$A:$K,11,0),"ル",ROUND(F187/H187,1)))</f>
        <v/>
      </c>
      <c r="J187" s="8" t="str">
        <f>IF(E187="","",IF(E187=VLOOKUP(A187,スキル!$A:$K,11,0),"Ｍ",ROUND(G187-I187,0)))</f>
        <v/>
      </c>
      <c r="K187" s="6" t="str">
        <f ca="1">IF(E187="","",IF(E187=VLOOKUP(A187,スキル!$A:$K,11,0),"Ａ",IF(E187=VLOOKUP(A187,スキル!$A:$K,11,0)-1,0,SUM(OFFSET(スキル!$A$2,MATCH(A187,スキル!$A$3:$A$1048576,0),E187+4,1,5-E187)))))</f>
        <v/>
      </c>
      <c r="L187" s="8">
        <f>IF(E187="",VLOOKUP(A187,スキル!$A:$K,10,0),IF(E187=VLOOKUP(A187,スキル!$A:$K,11,0),"Ｘ",J187+K187))</f>
        <v>36</v>
      </c>
      <c r="M187" s="9">
        <f>IF(C187="イベ","-",VLOOKUP(A187,スキル!$A:$K,10,0)*IF(C187="ハピ",10000,30000))</f>
        <v>1080000</v>
      </c>
      <c r="N187" s="9">
        <f t="shared" si="0"/>
        <v>0</v>
      </c>
      <c r="O187" s="9">
        <f>IF(C187="イベ","-",IF(E187=VLOOKUP(A187,スキル!$A:$K,11,0),0,IF(C187="ハピ",L187*10000,L187*30000)))</f>
        <v>1080000</v>
      </c>
      <c r="P187" s="6" t="s">
        <v>13</v>
      </c>
    </row>
    <row r="188" spans="1:16" ht="18" customHeight="1">
      <c r="A188" s="6">
        <v>186</v>
      </c>
      <c r="C188" s="6" t="s">
        <v>47</v>
      </c>
      <c r="D188" s="6" t="s">
        <v>302</v>
      </c>
      <c r="G188" s="6" t="str">
        <f>IF(E188="","",IF(E188=VLOOKUP(A188,スキル!$A:$K,11,0),"ス",VLOOKUP(A188,スキル!$A:$J,E188+4,FALSE)))</f>
        <v/>
      </c>
      <c r="H188" s="6" t="str">
        <f>IF(E188="","",IF(E188=VLOOKUP(A188,スキル!$A:$K,11,0),"キ",100/G188))</f>
        <v/>
      </c>
      <c r="I188" s="6" t="str">
        <f>IF(E188="","",IF(E188=VLOOKUP(A188,スキル!$A:$K,11,0),"ル",ROUND(F188/H188,1)))</f>
        <v/>
      </c>
      <c r="J188" s="8" t="str">
        <f>IF(E188="","",IF(E188=VLOOKUP(A188,スキル!$A:$K,11,0),"Ｍ",ROUND(G188-I188,0)))</f>
        <v/>
      </c>
      <c r="K188" s="6" t="str">
        <f ca="1">IF(E188="","",IF(E188=VLOOKUP(A188,スキル!$A:$K,11,0),"Ａ",IF(E188=VLOOKUP(A188,スキル!$A:$K,11,0)-1,0,SUM(OFFSET(スキル!$A$2,MATCH(A188,スキル!$A$3:$A$1048576,0),E188+4,1,5-E188)))))</f>
        <v/>
      </c>
      <c r="L188" s="8">
        <f>IF(E188="",VLOOKUP(A188,スキル!$A:$K,10,0),IF(E188=VLOOKUP(A188,スキル!$A:$K,11,0),"Ｘ",J188+K188))</f>
        <v>29</v>
      </c>
      <c r="M188" s="9">
        <f>IF(C188="イベ","-",VLOOKUP(A188,スキル!$A:$K,10,0)*IF(C188="ハピ",10000,30000))</f>
        <v>870000</v>
      </c>
      <c r="N188" s="9">
        <f t="shared" si="0"/>
        <v>0</v>
      </c>
      <c r="O188" s="9">
        <f>IF(C188="イベ","-",IF(E188=VLOOKUP(A188,スキル!$A:$K,11,0),0,IF(C188="ハピ",L188*10000,L188*30000)))</f>
        <v>870000</v>
      </c>
      <c r="P188" s="6" t="s">
        <v>38</v>
      </c>
    </row>
    <row r="189" spans="1:16" ht="18" customHeight="1">
      <c r="A189" s="6">
        <v>187</v>
      </c>
      <c r="C189" s="6" t="s">
        <v>47</v>
      </c>
      <c r="D189" s="6" t="s">
        <v>303</v>
      </c>
      <c r="G189" s="6" t="str">
        <f>IF(E189="","",IF(E189=VLOOKUP(A189,スキル!$A:$K,11,0),"ス",VLOOKUP(A189,スキル!$A:$J,E189+4,FALSE)))</f>
        <v/>
      </c>
      <c r="H189" s="6" t="str">
        <f>IF(E189="","",IF(E189=VLOOKUP(A189,スキル!$A:$K,11,0),"キ",100/G189))</f>
        <v/>
      </c>
      <c r="I189" s="6" t="str">
        <f>IF(E189="","",IF(E189=VLOOKUP(A189,スキル!$A:$K,11,0),"ル",ROUND(F189/H189,1)))</f>
        <v/>
      </c>
      <c r="J189" s="8" t="str">
        <f>IF(E189="","",IF(E189=VLOOKUP(A189,スキル!$A:$K,11,0),"Ｍ",ROUND(G189-I189,0)))</f>
        <v/>
      </c>
      <c r="K189" s="6" t="str">
        <f ca="1">IF(E189="","",IF(E189=VLOOKUP(A189,スキル!$A:$K,11,0),"Ａ",IF(E189=VLOOKUP(A189,スキル!$A:$K,11,0)-1,0,SUM(OFFSET(スキル!$A$2,MATCH(A189,スキル!$A$3:$A$1048576,0),E189+4,1,5-E189)))))</f>
        <v/>
      </c>
      <c r="L189" s="8">
        <f>IF(E189="",VLOOKUP(A189,スキル!$A:$K,10,0),IF(E189=VLOOKUP(A189,スキル!$A:$K,11,0),"Ｘ",J189+K189))</f>
        <v>29</v>
      </c>
      <c r="M189" s="9">
        <f>IF(C189="イベ","-",VLOOKUP(A189,スキル!$A:$K,10,0)*IF(C189="ハピ",10000,30000))</f>
        <v>870000</v>
      </c>
      <c r="N189" s="9">
        <f t="shared" si="0"/>
        <v>0</v>
      </c>
      <c r="O189" s="9">
        <f>IF(C189="イベ","-",IF(E189=VLOOKUP(A189,スキル!$A:$K,11,0),0,IF(C189="ハピ",L189*10000,L189*30000)))</f>
        <v>870000</v>
      </c>
      <c r="P189" s="6" t="s">
        <v>21</v>
      </c>
    </row>
    <row r="190" spans="1:16" ht="18" customHeight="1">
      <c r="A190" s="6">
        <v>188</v>
      </c>
      <c r="C190" s="6" t="s">
        <v>47</v>
      </c>
      <c r="D190" s="6" t="s">
        <v>304</v>
      </c>
      <c r="G190" s="6" t="str">
        <f>IF(E190="","",IF(E190=VLOOKUP(A190,スキル!$A:$K,11,0),"ス",VLOOKUP(A190,スキル!$A:$J,E190+4,FALSE)))</f>
        <v/>
      </c>
      <c r="H190" s="6" t="str">
        <f>IF(E190="","",IF(E190=VLOOKUP(A190,スキル!$A:$K,11,0),"キ",100/G190))</f>
        <v/>
      </c>
      <c r="I190" s="6" t="str">
        <f>IF(E190="","",IF(E190=VLOOKUP(A190,スキル!$A:$K,11,0),"ル",ROUND(F190/H190,1)))</f>
        <v/>
      </c>
      <c r="J190" s="8" t="str">
        <f>IF(E190="","",IF(E190=VLOOKUP(A190,スキル!$A:$K,11,0),"Ｍ",ROUND(G190-I190,0)))</f>
        <v/>
      </c>
      <c r="K190" s="6" t="str">
        <f ca="1">IF(E190="","",IF(E190=VLOOKUP(A190,スキル!$A:$K,11,0),"Ａ",IF(E190=VLOOKUP(A190,スキル!$A:$K,11,0)-1,0,SUM(OFFSET(スキル!$A$2,MATCH(A190,スキル!$A$3:$A$1048576,0),E190+4,1,5-E190)))))</f>
        <v/>
      </c>
      <c r="L190" s="8">
        <f>IF(E190="",VLOOKUP(A190,スキル!$A:$K,10,0),IF(E190=VLOOKUP(A190,スキル!$A:$K,11,0),"Ｘ",J190+K190))</f>
        <v>32</v>
      </c>
      <c r="M190" s="9">
        <f>IF(C190="イベ","-",VLOOKUP(A190,スキル!$A:$K,10,0)*IF(C190="ハピ",10000,30000))</f>
        <v>960000</v>
      </c>
      <c r="N190" s="9">
        <f t="shared" si="0"/>
        <v>0</v>
      </c>
      <c r="O190" s="9">
        <f>IF(C190="イベ","-",IF(E190=VLOOKUP(A190,スキル!$A:$K,11,0),0,IF(C190="ハピ",L190*10000,L190*30000)))</f>
        <v>960000</v>
      </c>
      <c r="P190" s="6" t="s">
        <v>305</v>
      </c>
    </row>
    <row r="191" spans="1:16" ht="18" customHeight="1">
      <c r="A191" s="6">
        <v>189</v>
      </c>
      <c r="C191" s="6" t="s">
        <v>47</v>
      </c>
      <c r="D191" s="6" t="s">
        <v>306</v>
      </c>
      <c r="G191" s="6" t="str">
        <f>IF(E191="","",IF(E191=VLOOKUP(A191,スキル!$A:$K,11,0),"ス",VLOOKUP(A191,スキル!$A:$J,E191+4,FALSE)))</f>
        <v/>
      </c>
      <c r="H191" s="6" t="str">
        <f>IF(E191="","",IF(E191=VLOOKUP(A191,スキル!$A:$K,11,0),"キ",100/G191))</f>
        <v/>
      </c>
      <c r="I191" s="6" t="str">
        <f>IF(E191="","",IF(E191=VLOOKUP(A191,スキル!$A:$K,11,0),"ル",ROUND(F191/H191,1)))</f>
        <v/>
      </c>
      <c r="J191" s="8" t="str">
        <f>IF(E191="","",IF(E191=VLOOKUP(A191,スキル!$A:$K,11,0),"Ｍ",ROUND(G191-I191,0)))</f>
        <v/>
      </c>
      <c r="K191" s="6" t="str">
        <f ca="1">IF(E191="","",IF(E191=VLOOKUP(A191,スキル!$A:$K,11,0),"Ａ",IF(E191=VLOOKUP(A191,スキル!$A:$K,11,0)-1,0,SUM(OFFSET(スキル!$A$2,MATCH(A191,スキル!$A$3:$A$1048576,0),E191+4,1,5-E191)))))</f>
        <v/>
      </c>
      <c r="L191" s="8">
        <f>IF(E191="",VLOOKUP(A191,スキル!$A:$K,10,0),IF(E191=VLOOKUP(A191,スキル!$A:$K,11,0),"Ｘ",J191+K191))</f>
        <v>36</v>
      </c>
      <c r="M191" s="9">
        <f>IF(C191="イベ","-",VLOOKUP(A191,スキル!$A:$K,10,0)*IF(C191="ハピ",10000,30000))</f>
        <v>1080000</v>
      </c>
      <c r="N191" s="9">
        <f t="shared" si="0"/>
        <v>0</v>
      </c>
      <c r="O191" s="9">
        <f>IF(C191="イベ","-",IF(E191=VLOOKUP(A191,スキル!$A:$K,11,0),0,IF(C191="ハピ",L191*10000,L191*30000)))</f>
        <v>1080000</v>
      </c>
      <c r="P191" s="6" t="s">
        <v>89</v>
      </c>
    </row>
    <row r="192" spans="1:16" ht="18" customHeight="1">
      <c r="A192" s="6">
        <v>190</v>
      </c>
      <c r="C192" s="6" t="s">
        <v>47</v>
      </c>
      <c r="D192" s="6" t="s">
        <v>307</v>
      </c>
      <c r="G192" s="6" t="str">
        <f>IF(E192="","",IF(E192=VLOOKUP(A192,スキル!$A:$K,11,0),"ス",VLOOKUP(A192,スキル!$A:$J,E192+4,FALSE)))</f>
        <v/>
      </c>
      <c r="H192" s="6" t="str">
        <f>IF(E192="","",IF(E192=VLOOKUP(A192,スキル!$A:$K,11,0),"キ",100/G192))</f>
        <v/>
      </c>
      <c r="I192" s="6" t="str">
        <f>IF(E192="","",IF(E192=VLOOKUP(A192,スキル!$A:$K,11,0),"ル",ROUND(F192/H192,1)))</f>
        <v/>
      </c>
      <c r="J192" s="8" t="str">
        <f>IF(E192="","",IF(E192=VLOOKUP(A192,スキル!$A:$K,11,0),"Ｍ",ROUND(G192-I192,0)))</f>
        <v/>
      </c>
      <c r="K192" s="6" t="str">
        <f ca="1">IF(E192="","",IF(E192=VLOOKUP(A192,スキル!$A:$K,11,0),"Ａ",IF(E192=VLOOKUP(A192,スキル!$A:$K,11,0)-1,0,SUM(OFFSET(スキル!$A$2,MATCH(A192,スキル!$A$3:$A$1048576,0),E192+4,1,5-E192)))))</f>
        <v/>
      </c>
      <c r="L192" s="8">
        <f>IF(E192="",VLOOKUP(A192,スキル!$A:$K,10,0),IF(E192=VLOOKUP(A192,スキル!$A:$K,11,0),"Ｘ",J192+K192))</f>
        <v>3</v>
      </c>
      <c r="M192" s="9">
        <f>IF(C192="イベ","-",VLOOKUP(A192,スキル!$A:$K,10,0)*IF(C192="ハピ",10000,30000))</f>
        <v>90000</v>
      </c>
      <c r="N192" s="9">
        <f t="shared" si="0"/>
        <v>0</v>
      </c>
      <c r="O192" s="9">
        <f>IF(C192="イベ","-",IF(E192=VLOOKUP(A192,スキル!$A:$K,11,0),0,IF(C192="ハピ",L192*10000,L192*30000)))</f>
        <v>90000</v>
      </c>
      <c r="P192" s="6" t="s">
        <v>308</v>
      </c>
    </row>
    <row r="193" spans="1:16" ht="18" customHeight="1">
      <c r="A193" s="6">
        <v>191</v>
      </c>
      <c r="B193" s="6">
        <v>77</v>
      </c>
      <c r="C193" s="6" t="s">
        <v>39</v>
      </c>
      <c r="D193" s="6" t="s">
        <v>309</v>
      </c>
      <c r="G193" s="6" t="str">
        <f>IF(E193="","",IF(E193=VLOOKUP(A193,スキル!$A:$K,11,0),"ス",VLOOKUP(A193,スキル!$A:$J,E193+4,FALSE)))</f>
        <v/>
      </c>
      <c r="H193" s="6" t="str">
        <f>IF(E193="","",IF(E193=VLOOKUP(A193,スキル!$A:$K,11,0),"キ",100/G193))</f>
        <v/>
      </c>
      <c r="I193" s="6" t="str">
        <f>IF(E193="","",IF(E193=VLOOKUP(A193,スキル!$A:$K,11,0),"ル",ROUND(F193/H193,1)))</f>
        <v/>
      </c>
      <c r="J193" s="8" t="str">
        <f>IF(E193="","",IF(E193=VLOOKUP(A193,スキル!$A:$K,11,0),"Ｍ",ROUND(G193-I193,0)))</f>
        <v/>
      </c>
      <c r="K193" s="6" t="str">
        <f ca="1">IF(E193="","",IF(E193=VLOOKUP(A193,スキル!$A:$K,11,0),"Ａ",IF(E193=VLOOKUP(A193,スキル!$A:$K,11,0)-1,0,SUM(OFFSET(スキル!$A$2,MATCH(A193,スキル!$A$3:$A$1048576,0),E193+4,1,5-E193)))))</f>
        <v/>
      </c>
      <c r="L193" s="8">
        <f>IF(E193="",VLOOKUP(A193,スキル!$A:$K,10,0),IF(E193=VLOOKUP(A193,スキル!$A:$K,11,0),"Ｘ",J193+K193))</f>
        <v>36</v>
      </c>
      <c r="M193" s="9">
        <f>IF(C193="イベ","-",VLOOKUP(A193,スキル!$A:$K,10,0)*IF(C193="ハピ",10000,30000))</f>
        <v>1080000</v>
      </c>
      <c r="N193" s="9">
        <f t="shared" si="0"/>
        <v>0</v>
      </c>
      <c r="O193" s="9">
        <f>IF(C193="イベ","-",IF(E193=VLOOKUP(A193,スキル!$A:$K,11,0),0,IF(C193="ハピ",L193*10000,L193*30000)))</f>
        <v>1080000</v>
      </c>
      <c r="P193" s="6" t="s">
        <v>89</v>
      </c>
    </row>
    <row r="194" spans="1:16" ht="18" customHeight="1">
      <c r="A194" s="6">
        <v>192</v>
      </c>
      <c r="C194" s="6" t="s">
        <v>47</v>
      </c>
      <c r="D194" s="6" t="s">
        <v>310</v>
      </c>
      <c r="G194" s="6" t="str">
        <f>IF(E194="","",IF(E194=VLOOKUP(A194,スキル!$A:$K,11,0),"ス",VLOOKUP(A194,スキル!$A:$J,E194+4,FALSE)))</f>
        <v/>
      </c>
      <c r="H194" s="6" t="str">
        <f>IF(E194="","",IF(E194=VLOOKUP(A194,スキル!$A:$K,11,0),"キ",100/G194))</f>
        <v/>
      </c>
      <c r="I194" s="6" t="str">
        <f>IF(E194="","",IF(E194=VLOOKUP(A194,スキル!$A:$K,11,0),"ル",ROUND(F194/H194,1)))</f>
        <v/>
      </c>
      <c r="J194" s="8" t="str">
        <f>IF(E194="","",IF(E194=VLOOKUP(A194,スキル!$A:$K,11,0),"Ｍ",ROUND(G194-I194,0)))</f>
        <v/>
      </c>
      <c r="K194" s="6" t="str">
        <f ca="1">IF(E194="","",IF(E194=VLOOKUP(A194,スキル!$A:$K,11,0),"Ａ",IF(E194=VLOOKUP(A194,スキル!$A:$K,11,0)-1,0,SUM(OFFSET(スキル!$A$2,MATCH(A194,スキル!$A$3:$A$1048576,0),E194+4,1,5-E194)))))</f>
        <v/>
      </c>
      <c r="L194" s="8">
        <f>IF(E194="",VLOOKUP(A194,スキル!$A:$K,10,0),IF(E194=VLOOKUP(A194,スキル!$A:$K,11,0),"Ｘ",J194+K194))</f>
        <v>36</v>
      </c>
      <c r="M194" s="9">
        <f>IF(C194="イベ","-",VLOOKUP(A194,スキル!$A:$K,10,0)*IF(C194="ハピ",10000,30000))</f>
        <v>1080000</v>
      </c>
      <c r="N194" s="9">
        <f t="shared" si="0"/>
        <v>0</v>
      </c>
      <c r="O194" s="9">
        <f>IF(C194="イベ","-",IF(E194=VLOOKUP(A194,スキル!$A:$K,11,0),0,IF(C194="ハピ",L194*10000,L194*30000)))</f>
        <v>1080000</v>
      </c>
      <c r="P194" s="6" t="s">
        <v>38</v>
      </c>
    </row>
    <row r="195" spans="1:16" ht="18" customHeight="1">
      <c r="A195" s="6">
        <v>193</v>
      </c>
      <c r="C195" s="6" t="s">
        <v>47</v>
      </c>
      <c r="D195" s="6" t="s">
        <v>311</v>
      </c>
      <c r="G195" s="6" t="str">
        <f>IF(E195="","",IF(E195=VLOOKUP(A195,スキル!$A:$K,11,0),"ス",VLOOKUP(A195,スキル!$A:$J,E195+4,FALSE)))</f>
        <v/>
      </c>
      <c r="H195" s="6" t="str">
        <f>IF(E195="","",IF(E195=VLOOKUP(A195,スキル!$A:$K,11,0),"キ",100/G195))</f>
        <v/>
      </c>
      <c r="I195" s="6" t="str">
        <f>IF(E195="","",IF(E195=VLOOKUP(A195,スキル!$A:$K,11,0),"ル",ROUND(F195/H195,1)))</f>
        <v/>
      </c>
      <c r="J195" s="8" t="str">
        <f>IF(E195="","",IF(E195=VLOOKUP(A195,スキル!$A:$K,11,0),"Ｍ",ROUND(G195-I195,0)))</f>
        <v/>
      </c>
      <c r="K195" s="6" t="str">
        <f ca="1">IF(E195="","",IF(E195=VLOOKUP(A195,スキル!$A:$K,11,0),"Ａ",IF(E195=VLOOKUP(A195,スキル!$A:$K,11,0)-1,0,SUM(OFFSET(スキル!$A$2,MATCH(A195,スキル!$A$3:$A$1048576,0),E195+4,1,5-E195)))))</f>
        <v/>
      </c>
      <c r="L195" s="8">
        <f>IF(E195="",VLOOKUP(A195,スキル!$A:$K,10,0),IF(E195=VLOOKUP(A195,スキル!$A:$K,11,0),"Ｘ",J195+K195))</f>
        <v>30</v>
      </c>
      <c r="M195" s="9">
        <f>IF(C195="イベ","-",VLOOKUP(A195,スキル!$A:$K,10,0)*IF(C195="ハピ",10000,30000))</f>
        <v>900000</v>
      </c>
      <c r="N195" s="9">
        <f t="shared" si="0"/>
        <v>0</v>
      </c>
      <c r="O195" s="9">
        <f>IF(C195="イベ","-",IF(E195=VLOOKUP(A195,スキル!$A:$K,11,0),0,IF(C195="ハピ",L195*10000,L195*30000)))</f>
        <v>900000</v>
      </c>
      <c r="P195" s="6" t="s">
        <v>312</v>
      </c>
    </row>
    <row r="196" spans="1:16" ht="18" customHeight="1">
      <c r="A196" s="6">
        <v>194</v>
      </c>
      <c r="C196" s="6" t="s">
        <v>47</v>
      </c>
      <c r="D196" s="6" t="s">
        <v>313</v>
      </c>
      <c r="G196" s="6" t="str">
        <f>IF(E196="","",IF(E196=VLOOKUP(A196,スキル!$A:$K,11,0),"ス",VLOOKUP(A196,スキル!$A:$J,E196+4,FALSE)))</f>
        <v/>
      </c>
      <c r="H196" s="6" t="str">
        <f>IF(E196="","",IF(E196=VLOOKUP(A196,スキル!$A:$K,11,0),"キ",100/G196))</f>
        <v/>
      </c>
      <c r="I196" s="6" t="str">
        <f>IF(E196="","",IF(E196=VLOOKUP(A196,スキル!$A:$K,11,0),"ル",ROUND(F196/H196,1)))</f>
        <v/>
      </c>
      <c r="J196" s="8" t="str">
        <f>IF(E196="","",IF(E196=VLOOKUP(A196,スキル!$A:$K,11,0),"Ｍ",ROUND(G196-I196,0)))</f>
        <v/>
      </c>
      <c r="K196" s="6" t="str">
        <f ca="1">IF(E196="","",IF(E196=VLOOKUP(A196,スキル!$A:$K,11,0),"Ａ",IF(E196=VLOOKUP(A196,スキル!$A:$K,11,0)-1,0,SUM(OFFSET(スキル!$A$2,MATCH(A196,スキル!$A$3:$A$1048576,0),E196+4,1,5-E196)))))</f>
        <v/>
      </c>
      <c r="L196" s="8">
        <f>IF(E196="",VLOOKUP(A196,スキル!$A:$K,10,0),IF(E196=VLOOKUP(A196,スキル!$A:$K,11,0),"Ｘ",J196+K196))</f>
        <v>29</v>
      </c>
      <c r="M196" s="9">
        <f>IF(C196="イベ","-",VLOOKUP(A196,スキル!$A:$K,10,0)*IF(C196="ハピ",10000,30000))</f>
        <v>870000</v>
      </c>
      <c r="N196" s="9">
        <f t="shared" si="0"/>
        <v>0</v>
      </c>
      <c r="O196" s="9">
        <f>IF(C196="イベ","-",IF(E196=VLOOKUP(A196,スキル!$A:$K,11,0),0,IF(C196="ハピ",L196*10000,L196*30000)))</f>
        <v>870000</v>
      </c>
      <c r="P196" s="6" t="s">
        <v>314</v>
      </c>
    </row>
    <row r="197" spans="1:16" ht="18" customHeight="1">
      <c r="A197" s="6">
        <v>195</v>
      </c>
      <c r="C197" s="6" t="s">
        <v>47</v>
      </c>
      <c r="D197" s="6" t="s">
        <v>315</v>
      </c>
      <c r="G197" s="6" t="str">
        <f>IF(E197="","",IF(E197=VLOOKUP(A197,スキル!$A:$K,11,0),"ス",VLOOKUP(A197,スキル!$A:$J,E197+4,FALSE)))</f>
        <v/>
      </c>
      <c r="H197" s="6" t="str">
        <f>IF(E197="","",IF(E197=VLOOKUP(A197,スキル!$A:$K,11,0),"キ",100/G197))</f>
        <v/>
      </c>
      <c r="I197" s="6" t="str">
        <f>IF(E197="","",IF(E197=VLOOKUP(A197,スキル!$A:$K,11,0),"ル",ROUND(F197/H197,1)))</f>
        <v/>
      </c>
      <c r="J197" s="8" t="str">
        <f>IF(E197="","",IF(E197=VLOOKUP(A197,スキル!$A:$K,11,0),"Ｍ",ROUND(G197-I197,0)))</f>
        <v/>
      </c>
      <c r="K197" s="6" t="str">
        <f ca="1">IF(E197="","",IF(E197=VLOOKUP(A197,スキル!$A:$K,11,0),"Ａ",IF(E197=VLOOKUP(A197,スキル!$A:$K,11,0)-1,0,SUM(OFFSET(スキル!$A$2,MATCH(A197,スキル!$A$3:$A$1048576,0),E197+4,1,5-E197)))))</f>
        <v/>
      </c>
      <c r="L197" s="8">
        <f>IF(E197="",VLOOKUP(A197,スキル!$A:$K,10,0),IF(E197=VLOOKUP(A197,スキル!$A:$K,11,0),"Ｘ",J197+K197))</f>
        <v>29</v>
      </c>
      <c r="M197" s="9">
        <f>IF(C197="イベ","-",VLOOKUP(A197,スキル!$A:$K,10,0)*IF(C197="ハピ",10000,30000))</f>
        <v>870000</v>
      </c>
      <c r="N197" s="9">
        <f t="shared" si="0"/>
        <v>0</v>
      </c>
      <c r="O197" s="9">
        <f>IF(C197="イベ","-",IF(E197=VLOOKUP(A197,スキル!$A:$K,11,0),0,IF(C197="ハピ",L197*10000,L197*30000)))</f>
        <v>870000</v>
      </c>
      <c r="P197" s="6" t="s">
        <v>23</v>
      </c>
    </row>
    <row r="198" spans="1:16" ht="18" customHeight="1">
      <c r="A198" s="6">
        <v>196</v>
      </c>
      <c r="B198" s="6">
        <v>78</v>
      </c>
      <c r="C198" s="6" t="s">
        <v>39</v>
      </c>
      <c r="D198" s="6" t="s">
        <v>316</v>
      </c>
      <c r="G198" s="6" t="str">
        <f>IF(E198="","",IF(E198=VLOOKUP(A198,スキル!$A:$K,11,0),"ス",VLOOKUP(A198,スキル!$A:$J,E198+4,FALSE)))</f>
        <v/>
      </c>
      <c r="H198" s="6" t="str">
        <f>IF(E198="","",IF(E198=VLOOKUP(A198,スキル!$A:$K,11,0),"キ",100/G198))</f>
        <v/>
      </c>
      <c r="I198" s="6" t="str">
        <f>IF(E198="","",IF(E198=VLOOKUP(A198,スキル!$A:$K,11,0),"ル",ROUND(F198/H198,1)))</f>
        <v/>
      </c>
      <c r="J198" s="8" t="str">
        <f>IF(E198="","",IF(E198=VLOOKUP(A198,スキル!$A:$K,11,0),"Ｍ",ROUND(G198-I198,0)))</f>
        <v/>
      </c>
      <c r="K198" s="6" t="str">
        <f ca="1">IF(E198="","",IF(E198=VLOOKUP(A198,スキル!$A:$K,11,0),"Ａ",IF(E198=VLOOKUP(A198,スキル!$A:$K,11,0)-1,0,SUM(OFFSET(スキル!$A$2,MATCH(A198,スキル!$A$3:$A$1048576,0),E198+4,1,5-E198)))))</f>
        <v/>
      </c>
      <c r="L198" s="8">
        <f>IF(E198="",VLOOKUP(A198,スキル!$A:$K,10,0),IF(E198=VLOOKUP(A198,スキル!$A:$K,11,0),"Ｘ",J198+K198))</f>
        <v>32</v>
      </c>
      <c r="M198" s="9">
        <f>IF(C198="イベ","-",VLOOKUP(A198,スキル!$A:$K,10,0)*IF(C198="ハピ",10000,30000))</f>
        <v>960000</v>
      </c>
      <c r="N198" s="9">
        <f t="shared" si="0"/>
        <v>0</v>
      </c>
      <c r="O198" s="9">
        <f>IF(C198="イベ","-",IF(E198=VLOOKUP(A198,スキル!$A:$K,11,0),0,IF(C198="ハピ",L198*10000,L198*30000)))</f>
        <v>960000</v>
      </c>
      <c r="P198" s="6" t="s">
        <v>38</v>
      </c>
    </row>
    <row r="199" spans="1:16" ht="18" customHeight="1">
      <c r="A199" s="6">
        <v>197</v>
      </c>
      <c r="B199" s="6">
        <v>79</v>
      </c>
      <c r="C199" s="6" t="s">
        <v>39</v>
      </c>
      <c r="D199" s="6" t="s">
        <v>317</v>
      </c>
      <c r="G199" s="6" t="str">
        <f>IF(E199="","",IF(E199=VLOOKUP(A199,スキル!$A:$K,11,0),"ス",VLOOKUP(A199,スキル!$A:$J,E199+4,FALSE)))</f>
        <v/>
      </c>
      <c r="H199" s="6" t="str">
        <f>IF(E199="","",IF(E199=VLOOKUP(A199,スキル!$A:$K,11,0),"キ",100/G199))</f>
        <v/>
      </c>
      <c r="I199" s="6" t="str">
        <f>IF(E199="","",IF(E199=VLOOKUP(A199,スキル!$A:$K,11,0),"ル",ROUND(F199/H199,1)))</f>
        <v/>
      </c>
      <c r="J199" s="8" t="str">
        <f>IF(E199="","",IF(E199=VLOOKUP(A199,スキル!$A:$K,11,0),"Ｍ",ROUND(G199-I199,0)))</f>
        <v/>
      </c>
      <c r="K199" s="6" t="str">
        <f ca="1">IF(E199="","",IF(E199=VLOOKUP(A199,スキル!$A:$K,11,0),"Ａ",IF(E199=VLOOKUP(A199,スキル!$A:$K,11,0)-1,0,SUM(OFFSET(スキル!$A$2,MATCH(A199,スキル!$A$3:$A$1048576,0),E199+4,1,5-E199)))))</f>
        <v/>
      </c>
      <c r="L199" s="8">
        <f>IF(E199="",VLOOKUP(A199,スキル!$A:$K,10,0),IF(E199=VLOOKUP(A199,スキル!$A:$K,11,0),"Ｘ",J199+K199))</f>
        <v>29</v>
      </c>
      <c r="M199" s="9">
        <f>IF(C199="イベ","-",VLOOKUP(A199,スキル!$A:$K,10,0)*IF(C199="ハピ",10000,30000))</f>
        <v>870000</v>
      </c>
      <c r="N199" s="9">
        <f t="shared" si="0"/>
        <v>0</v>
      </c>
      <c r="O199" s="9">
        <f>IF(C199="イベ","-",IF(E199=VLOOKUP(A199,スキル!$A:$K,11,0),0,IF(C199="ハピ",L199*10000,L199*30000)))</f>
        <v>870000</v>
      </c>
      <c r="P199" s="6" t="s">
        <v>318</v>
      </c>
    </row>
    <row r="200" spans="1:16" ht="18" customHeight="1">
      <c r="A200" s="6">
        <v>198</v>
      </c>
      <c r="B200" s="6">
        <v>80</v>
      </c>
      <c r="C200" s="6" t="s">
        <v>39</v>
      </c>
      <c r="D200" s="6" t="s">
        <v>319</v>
      </c>
      <c r="G200" s="6" t="str">
        <f>IF(E200="","",IF(E200=VLOOKUP(A200,スキル!$A:$K,11,0),"ス",VLOOKUP(A200,スキル!$A:$J,E200+4,FALSE)))</f>
        <v/>
      </c>
      <c r="H200" s="6" t="str">
        <f>IF(E200="","",IF(E200=VLOOKUP(A200,スキル!$A:$K,11,0),"キ",100/G200))</f>
        <v/>
      </c>
      <c r="I200" s="6" t="str">
        <f>IF(E200="","",IF(E200=VLOOKUP(A200,スキル!$A:$K,11,0),"ル",ROUND(F200/H200,1)))</f>
        <v/>
      </c>
      <c r="J200" s="8" t="str">
        <f>IF(E200="","",IF(E200=VLOOKUP(A200,スキル!$A:$K,11,0),"Ｍ",ROUND(G200-I200,0)))</f>
        <v/>
      </c>
      <c r="K200" s="6" t="str">
        <f ca="1">IF(E200="","",IF(E200=VLOOKUP(A200,スキル!$A:$K,11,0),"Ａ",IF(E200=VLOOKUP(A200,スキル!$A:$K,11,0)-1,0,SUM(OFFSET(スキル!$A$2,MATCH(A200,スキル!$A$3:$A$1048576,0),E200+4,1,5-E200)))))</f>
        <v/>
      </c>
      <c r="L200" s="8">
        <f>IF(E200="",VLOOKUP(A200,スキル!$A:$K,10,0),IF(E200=VLOOKUP(A200,スキル!$A:$K,11,0),"Ｘ",J200+K200))</f>
        <v>29</v>
      </c>
      <c r="M200" s="9">
        <f>IF(C200="イベ","-",VLOOKUP(A200,スキル!$A:$K,10,0)*IF(C200="ハピ",10000,30000))</f>
        <v>870000</v>
      </c>
      <c r="N200" s="9">
        <f t="shared" si="0"/>
        <v>0</v>
      </c>
      <c r="O200" s="9">
        <f>IF(C200="イベ","-",IF(E200=VLOOKUP(A200,スキル!$A:$K,11,0),0,IF(C200="ハピ",L200*10000,L200*30000)))</f>
        <v>870000</v>
      </c>
      <c r="P200" s="6" t="s">
        <v>44</v>
      </c>
    </row>
    <row r="201" spans="1:16" ht="18" customHeight="1">
      <c r="A201" s="6">
        <v>199</v>
      </c>
      <c r="B201" s="6">
        <v>81</v>
      </c>
      <c r="C201" s="6" t="s">
        <v>39</v>
      </c>
      <c r="D201" s="6" t="s">
        <v>320</v>
      </c>
      <c r="G201" s="6" t="str">
        <f>IF(E201="","",IF(E201=VLOOKUP(A201,スキル!$A:$K,11,0),"ス",VLOOKUP(A201,スキル!$A:$J,E201+4,FALSE)))</f>
        <v/>
      </c>
      <c r="H201" s="6" t="str">
        <f>IF(E201="","",IF(E201=VLOOKUP(A201,スキル!$A:$K,11,0),"キ",100/G201))</f>
        <v/>
      </c>
      <c r="I201" s="6" t="str">
        <f>IF(E201="","",IF(E201=VLOOKUP(A201,スキル!$A:$K,11,0),"ル",ROUND(F201/H201,1)))</f>
        <v/>
      </c>
      <c r="J201" s="8" t="str">
        <f>IF(E201="","",IF(E201=VLOOKUP(A201,スキル!$A:$K,11,0),"Ｍ",ROUND(G201-I201,0)))</f>
        <v/>
      </c>
      <c r="K201" s="6" t="str">
        <f ca="1">IF(E201="","",IF(E201=VLOOKUP(A201,スキル!$A:$K,11,0),"Ａ",IF(E201=VLOOKUP(A201,スキル!$A:$K,11,0)-1,0,SUM(OFFSET(スキル!$A$2,MATCH(A201,スキル!$A$3:$A$1048576,0),E201+4,1,5-E201)))))</f>
        <v/>
      </c>
      <c r="L201" s="8">
        <f>IF(E201="",VLOOKUP(A201,スキル!$A:$K,10,0),IF(E201=VLOOKUP(A201,スキル!$A:$K,11,0),"Ｘ",J201+K201))</f>
        <v>36</v>
      </c>
      <c r="M201" s="9">
        <f>IF(C201="イベ","-",VLOOKUP(A201,スキル!$A:$K,10,0)*IF(C201="ハピ",10000,30000))</f>
        <v>1080000</v>
      </c>
      <c r="N201" s="9">
        <f t="shared" si="0"/>
        <v>0</v>
      </c>
      <c r="O201" s="9">
        <f>IF(C201="イベ","-",IF(E201=VLOOKUP(A201,スキル!$A:$K,11,0),0,IF(C201="ハピ",L201*10000,L201*30000)))</f>
        <v>1080000</v>
      </c>
      <c r="P201" s="6" t="s">
        <v>321</v>
      </c>
    </row>
    <row r="202" spans="1:16" ht="18" customHeight="1">
      <c r="A202" s="6">
        <v>200</v>
      </c>
      <c r="B202" s="6">
        <v>82</v>
      </c>
      <c r="C202" s="6" t="s">
        <v>39</v>
      </c>
      <c r="D202" s="6" t="s">
        <v>322</v>
      </c>
      <c r="G202" s="6" t="str">
        <f>IF(E202="","",IF(E202=VLOOKUP(A202,スキル!$A:$K,11,0),"ス",VLOOKUP(A202,スキル!$A:$J,E202+4,FALSE)))</f>
        <v/>
      </c>
      <c r="H202" s="6" t="str">
        <f>IF(E202="","",IF(E202=VLOOKUP(A202,スキル!$A:$K,11,0),"キ",100/G202))</f>
        <v/>
      </c>
      <c r="I202" s="6" t="str">
        <f>IF(E202="","",IF(E202=VLOOKUP(A202,スキル!$A:$K,11,0),"ル",ROUND(F202/H202,1)))</f>
        <v/>
      </c>
      <c r="J202" s="8" t="str">
        <f>IF(E202="","",IF(E202=VLOOKUP(A202,スキル!$A:$K,11,0),"Ｍ",ROUND(G202-I202,0)))</f>
        <v/>
      </c>
      <c r="K202" s="6" t="str">
        <f ca="1">IF(E202="","",IF(E202=VLOOKUP(A202,スキル!$A:$K,11,0),"Ａ",IF(E202=VLOOKUP(A202,スキル!$A:$K,11,0)-1,0,SUM(OFFSET(スキル!$A$2,MATCH(A202,スキル!$A$3:$A$1048576,0),E202+4,1,5-E202)))))</f>
        <v/>
      </c>
      <c r="L202" s="8">
        <f>IF(E202="",VLOOKUP(A202,スキル!$A:$K,10,0),IF(E202=VLOOKUP(A202,スキル!$A:$K,11,0),"Ｘ",J202+K202))</f>
        <v>29</v>
      </c>
      <c r="M202" s="9">
        <f>IF(C202="イベ","-",VLOOKUP(A202,スキル!$A:$K,10,0)*IF(C202="ハピ",10000,30000))</f>
        <v>870000</v>
      </c>
      <c r="N202" s="9">
        <f t="shared" si="0"/>
        <v>0</v>
      </c>
      <c r="O202" s="9">
        <f>IF(C202="イベ","-",IF(E202=VLOOKUP(A202,スキル!$A:$K,11,0),0,IF(C202="ハピ",L202*10000,L202*30000)))</f>
        <v>870000</v>
      </c>
      <c r="P202" s="6" t="s">
        <v>323</v>
      </c>
    </row>
    <row r="203" spans="1:16" ht="18" customHeight="1">
      <c r="A203" s="6">
        <v>201</v>
      </c>
      <c r="C203" s="6" t="s">
        <v>47</v>
      </c>
      <c r="D203" s="6" t="s">
        <v>324</v>
      </c>
      <c r="G203" s="6" t="str">
        <f>IF(E203="","",IF(E203=VLOOKUP(A203,スキル!$A:$K,11,0),"ス",VLOOKUP(A203,スキル!$A:$J,E203+4,FALSE)))</f>
        <v/>
      </c>
      <c r="H203" s="6" t="str">
        <f>IF(E203="","",IF(E203=VLOOKUP(A203,スキル!$A:$K,11,0),"キ",100/G203))</f>
        <v/>
      </c>
      <c r="I203" s="6" t="str">
        <f>IF(E203="","",IF(E203=VLOOKUP(A203,スキル!$A:$K,11,0),"ル",ROUND(F203/H203,1)))</f>
        <v/>
      </c>
      <c r="J203" s="8" t="str">
        <f>IF(E203="","",IF(E203=VLOOKUP(A203,スキル!$A:$K,11,0),"Ｍ",ROUND(G203-I203,0)))</f>
        <v/>
      </c>
      <c r="K203" s="6" t="str">
        <f ca="1">IF(E203="","",IF(E203=VLOOKUP(A203,スキル!$A:$K,11,0),"Ａ",IF(E203=VLOOKUP(A203,スキル!$A:$K,11,0)-1,0,SUM(OFFSET(スキル!$A$2,MATCH(A203,スキル!$A$3:$A$1048576,0),E203+4,1,5-E203)))))</f>
        <v/>
      </c>
      <c r="L203" s="8">
        <f>IF(E203="",VLOOKUP(A203,スキル!$A:$K,10,0),IF(E203=VLOOKUP(A203,スキル!$A:$K,11,0),"Ｘ",J203+K203))</f>
        <v>36</v>
      </c>
      <c r="M203" s="9">
        <f>IF(C203="イベ","-",VLOOKUP(A203,スキル!$A:$K,10,0)*IF(C203="ハピ",10000,30000))</f>
        <v>1080000</v>
      </c>
      <c r="N203" s="9">
        <f t="shared" si="0"/>
        <v>0</v>
      </c>
      <c r="O203" s="9">
        <f>IF(C203="イベ","-",IF(E203=VLOOKUP(A203,スキル!$A:$K,11,0),0,IF(C203="ハピ",L203*10000,L203*30000)))</f>
        <v>1080000</v>
      </c>
      <c r="P203" s="6" t="s">
        <v>92</v>
      </c>
    </row>
    <row r="204" spans="1:16" ht="18" customHeight="1">
      <c r="A204" s="6">
        <v>202</v>
      </c>
      <c r="C204" s="6" t="s">
        <v>47</v>
      </c>
      <c r="D204" s="6" t="s">
        <v>325</v>
      </c>
      <c r="G204" s="6" t="str">
        <f>IF(E204="","",IF(E204=VLOOKUP(A204,スキル!$A:$K,11,0),"ス",VLOOKUP(A204,スキル!$A:$J,E204+4,FALSE)))</f>
        <v/>
      </c>
      <c r="H204" s="6" t="str">
        <f>IF(E204="","",IF(E204=VLOOKUP(A204,スキル!$A:$K,11,0),"キ",100/G204))</f>
        <v/>
      </c>
      <c r="I204" s="6" t="str">
        <f>IF(E204="","",IF(E204=VLOOKUP(A204,スキル!$A:$K,11,0),"ル",ROUND(F204/H204,1)))</f>
        <v/>
      </c>
      <c r="J204" s="8" t="str">
        <f>IF(E204="","",IF(E204=VLOOKUP(A204,スキル!$A:$K,11,0),"Ｍ",ROUND(G204-I204,0)))</f>
        <v/>
      </c>
      <c r="K204" s="6" t="str">
        <f ca="1">IF(E204="","",IF(E204=VLOOKUP(A204,スキル!$A:$K,11,0),"Ａ",IF(E204=VLOOKUP(A204,スキル!$A:$K,11,0)-1,0,SUM(OFFSET(スキル!$A$2,MATCH(A204,スキル!$A$3:$A$1048576,0),E204+4,1,5-E204)))))</f>
        <v/>
      </c>
      <c r="L204" s="8">
        <f>IF(E204="",VLOOKUP(A204,スキル!$A:$K,10,0),IF(E204=VLOOKUP(A204,スキル!$A:$K,11,0),"Ｘ",J204+K204))</f>
        <v>36</v>
      </c>
      <c r="M204" s="9">
        <f>IF(C204="イベ","-",VLOOKUP(A204,スキル!$A:$K,10,0)*IF(C204="ハピ",10000,30000))</f>
        <v>1080000</v>
      </c>
      <c r="N204" s="9">
        <f t="shared" si="0"/>
        <v>0</v>
      </c>
      <c r="O204" s="9">
        <f>IF(C204="イベ","-",IF(E204=VLOOKUP(A204,スキル!$A:$K,11,0),0,IF(C204="ハピ",L204*10000,L204*30000)))</f>
        <v>1080000</v>
      </c>
      <c r="P204" s="6" t="s">
        <v>21</v>
      </c>
    </row>
    <row r="205" spans="1:16" ht="18" customHeight="1">
      <c r="A205" s="6">
        <v>203</v>
      </c>
      <c r="C205" s="6" t="s">
        <v>47</v>
      </c>
      <c r="D205" s="6" t="s">
        <v>326</v>
      </c>
      <c r="G205" s="6" t="str">
        <f>IF(E205="","",IF(E205=VLOOKUP(A205,スキル!$A:$K,11,0),"ス",VLOOKUP(A205,スキル!$A:$J,E205+4,FALSE)))</f>
        <v/>
      </c>
      <c r="H205" s="6" t="str">
        <f>IF(E205="","",IF(E205=VLOOKUP(A205,スキル!$A:$K,11,0),"キ",100/G205))</f>
        <v/>
      </c>
      <c r="I205" s="6" t="str">
        <f>IF(E205="","",IF(E205=VLOOKUP(A205,スキル!$A:$K,11,0),"ル",ROUND(F205/H205,1)))</f>
        <v/>
      </c>
      <c r="J205" s="8" t="str">
        <f>IF(E205="","",IF(E205=VLOOKUP(A205,スキル!$A:$K,11,0),"Ｍ",ROUND(G205-I205,0)))</f>
        <v/>
      </c>
      <c r="K205" s="6" t="str">
        <f ca="1">IF(E205="","",IF(E205=VLOOKUP(A205,スキル!$A:$K,11,0),"Ａ",IF(E205=VLOOKUP(A205,スキル!$A:$K,11,0)-1,0,SUM(OFFSET(スキル!$A$2,MATCH(A205,スキル!$A$3:$A$1048576,0),E205+4,1,5-E205)))))</f>
        <v/>
      </c>
      <c r="L205" s="8">
        <f>IF(E205="",VLOOKUP(A205,スキル!$A:$K,10,0),IF(E205=VLOOKUP(A205,スキル!$A:$K,11,0),"Ｘ",J205+K205))</f>
        <v>36</v>
      </c>
      <c r="M205" s="9">
        <f>IF(C205="イベ","-",VLOOKUP(A205,スキル!$A:$K,10,0)*IF(C205="ハピ",10000,30000))</f>
        <v>1080000</v>
      </c>
      <c r="N205" s="9">
        <f t="shared" si="0"/>
        <v>0</v>
      </c>
      <c r="O205" s="9">
        <f>IF(C205="イベ","-",IF(E205=VLOOKUP(A205,スキル!$A:$K,11,0),0,IF(C205="ハピ",L205*10000,L205*30000)))</f>
        <v>1080000</v>
      </c>
      <c r="P205" s="6" t="s">
        <v>327</v>
      </c>
    </row>
    <row r="206" spans="1:16" ht="18" customHeight="1">
      <c r="A206" s="6">
        <v>204</v>
      </c>
      <c r="C206" s="6" t="s">
        <v>47</v>
      </c>
      <c r="D206" s="6" t="s">
        <v>328</v>
      </c>
      <c r="G206" s="6" t="str">
        <f>IF(E206="","",IF(E206=VLOOKUP(A206,スキル!$A:$K,11,0),"ス",VLOOKUP(A206,スキル!$A:$J,E206+4,FALSE)))</f>
        <v/>
      </c>
      <c r="H206" s="6" t="str">
        <f>IF(E206="","",IF(E206=VLOOKUP(A206,スキル!$A:$K,11,0),"キ",100/G206))</f>
        <v/>
      </c>
      <c r="I206" s="6" t="str">
        <f>IF(E206="","",IF(E206=VLOOKUP(A206,スキル!$A:$K,11,0),"ル",ROUND(F206/H206,1)))</f>
        <v/>
      </c>
      <c r="J206" s="8" t="str">
        <f>IF(E206="","",IF(E206=VLOOKUP(A206,スキル!$A:$K,11,0),"Ｍ",ROUND(G206-I206,0)))</f>
        <v/>
      </c>
      <c r="K206" s="6" t="str">
        <f ca="1">IF(E206="","",IF(E206=VLOOKUP(A206,スキル!$A:$K,11,0),"Ａ",IF(E206=VLOOKUP(A206,スキル!$A:$K,11,0)-1,0,SUM(OFFSET(スキル!$A$2,MATCH(A206,スキル!$A$3:$A$1048576,0),E206+4,1,5-E206)))))</f>
        <v/>
      </c>
      <c r="L206" s="8">
        <f>IF(E206="",VLOOKUP(A206,スキル!$A:$K,10,0),IF(E206=VLOOKUP(A206,スキル!$A:$K,11,0),"Ｘ",J206+K206))</f>
        <v>29</v>
      </c>
      <c r="M206" s="9">
        <f>IF(C206="イベ","-",VLOOKUP(A206,スキル!$A:$K,10,0)*IF(C206="ハピ",10000,30000))</f>
        <v>870000</v>
      </c>
      <c r="N206" s="9">
        <f t="shared" si="0"/>
        <v>0</v>
      </c>
      <c r="O206" s="9">
        <f>IF(C206="イベ","-",IF(E206=VLOOKUP(A206,スキル!$A:$K,11,0),0,IF(C206="ハピ",L206*10000,L206*30000)))</f>
        <v>870000</v>
      </c>
      <c r="P206" s="6" t="s">
        <v>329</v>
      </c>
    </row>
    <row r="207" spans="1:16" ht="18" customHeight="1">
      <c r="A207" s="6">
        <v>205</v>
      </c>
      <c r="C207" s="6" t="s">
        <v>47</v>
      </c>
      <c r="D207" s="6" t="s">
        <v>330</v>
      </c>
      <c r="G207" s="6" t="str">
        <f>IF(E207="","",IF(E207=VLOOKUP(A207,スキル!$A:$K,11,0),"ス",VLOOKUP(A207,スキル!$A:$J,E207+4,FALSE)))</f>
        <v/>
      </c>
      <c r="H207" s="6" t="str">
        <f>IF(E207="","",IF(E207=VLOOKUP(A207,スキル!$A:$K,11,0),"キ",100/G207))</f>
        <v/>
      </c>
      <c r="I207" s="6" t="str">
        <f>IF(E207="","",IF(E207=VLOOKUP(A207,スキル!$A:$K,11,0),"ル",ROUND(F207/H207,1)))</f>
        <v/>
      </c>
      <c r="J207" s="8" t="str">
        <f>IF(E207="","",IF(E207=VLOOKUP(A207,スキル!$A:$K,11,0),"Ｍ",ROUND(G207-I207,0)))</f>
        <v/>
      </c>
      <c r="K207" s="6" t="str">
        <f ca="1">IF(E207="","",IF(E207=VLOOKUP(A207,スキル!$A:$K,11,0),"Ａ",IF(E207=VLOOKUP(A207,スキル!$A:$K,11,0)-1,0,SUM(OFFSET(スキル!$A$2,MATCH(A207,スキル!$A$3:$A$1048576,0),E207+4,1,5-E207)))))</f>
        <v/>
      </c>
      <c r="L207" s="8">
        <f>IF(E207="",VLOOKUP(A207,スキル!$A:$K,10,0),IF(E207=VLOOKUP(A207,スキル!$A:$K,11,0),"Ｘ",J207+K207))</f>
        <v>29</v>
      </c>
      <c r="M207" s="9">
        <f>IF(C207="イベ","-",VLOOKUP(A207,スキル!$A:$K,10,0)*IF(C207="ハピ",10000,30000))</f>
        <v>870000</v>
      </c>
      <c r="N207" s="9">
        <f t="shared" si="0"/>
        <v>0</v>
      </c>
      <c r="O207" s="9">
        <f>IF(C207="イベ","-",IF(E207=VLOOKUP(A207,スキル!$A:$K,11,0),0,IF(C207="ハピ",L207*10000,L207*30000)))</f>
        <v>870000</v>
      </c>
      <c r="P207" s="6" t="s">
        <v>23</v>
      </c>
    </row>
    <row r="208" spans="1:16" ht="18" customHeight="1">
      <c r="A208" s="6">
        <v>206</v>
      </c>
      <c r="C208" s="6" t="s">
        <v>50</v>
      </c>
      <c r="D208" s="6" t="s">
        <v>331</v>
      </c>
      <c r="G208" s="6" t="str">
        <f>IF(E208="","",IF(E208=VLOOKUP(A208,スキル!$A:$K,11,0),"ス",VLOOKUP(A208,スキル!$A:$J,E208+4,FALSE)))</f>
        <v/>
      </c>
      <c r="H208" s="6" t="str">
        <f>IF(E208="","",IF(E208=VLOOKUP(A208,スキル!$A:$K,11,0),"キ",100/G208))</f>
        <v/>
      </c>
      <c r="I208" s="6" t="str">
        <f>IF(E208="","",IF(E208=VLOOKUP(A208,スキル!$A:$K,11,0),"ル",ROUND(F208/H208,1)))</f>
        <v/>
      </c>
      <c r="J208" s="8" t="str">
        <f>IF(E208="","",IF(E208=VLOOKUP(A208,スキル!$A:$K,11,0),"Ｍ",ROUND(G208-I208,0)))</f>
        <v/>
      </c>
      <c r="K208" s="6" t="str">
        <f ca="1">IF(E208="","",IF(E208=VLOOKUP(A208,スキル!$A:$K,11,0),"Ａ",IF(E208=VLOOKUP(A208,スキル!$A:$K,11,0)-1,0,SUM(OFFSET(スキル!$A$2,MATCH(A208,スキル!$A$3:$A$1048576,0),E208+4,1,5-E208)))))</f>
        <v/>
      </c>
      <c r="L208" s="8">
        <f>IF(E208="",VLOOKUP(A208,スキル!$A:$K,10,0),IF(E208=VLOOKUP(A208,スキル!$A:$K,11,0),"Ｘ",J208+K208))</f>
        <v>3</v>
      </c>
      <c r="M208" s="9" t="str">
        <f>IF(C208="イベ","-",VLOOKUP(A208,スキル!$A:$K,10,0)*IF(C208="ハピ",10000,30000))</f>
        <v>-</v>
      </c>
      <c r="N208" s="9" t="str">
        <f t="shared" si="0"/>
        <v>-</v>
      </c>
      <c r="O208" s="9" t="str">
        <f>IF(C208="イベ","-",IF(E208=VLOOKUP(A208,スキル!$A:$K,11,0),0,IF(C208="ハピ",L208*10000,L208*30000)))</f>
        <v>-</v>
      </c>
      <c r="P208" s="6" t="s">
        <v>332</v>
      </c>
    </row>
    <row r="209" spans="1:16" ht="18" customHeight="1">
      <c r="A209" s="6">
        <v>207</v>
      </c>
      <c r="C209" s="6" t="s">
        <v>47</v>
      </c>
      <c r="D209" s="6" t="s">
        <v>333</v>
      </c>
      <c r="G209" s="6" t="str">
        <f>IF(E209="","",IF(E209=VLOOKUP(A209,スキル!$A:$K,11,0),"ス",VLOOKUP(A209,スキル!$A:$J,E209+4,FALSE)))</f>
        <v/>
      </c>
      <c r="H209" s="6" t="str">
        <f>IF(E209="","",IF(E209=VLOOKUP(A209,スキル!$A:$K,11,0),"キ",100/G209))</f>
        <v/>
      </c>
      <c r="I209" s="6" t="str">
        <f>IF(E209="","",IF(E209=VLOOKUP(A209,スキル!$A:$K,11,0),"ル",ROUND(F209/H209,1)))</f>
        <v/>
      </c>
      <c r="J209" s="8" t="str">
        <f>IF(E209="","",IF(E209=VLOOKUP(A209,スキル!$A:$K,11,0),"Ｍ",ROUND(G209-I209,0)))</f>
        <v/>
      </c>
      <c r="K209" s="6" t="str">
        <f ca="1">IF(E209="","",IF(E209=VLOOKUP(A209,スキル!$A:$K,11,0),"Ａ",IF(E209=VLOOKUP(A209,スキル!$A:$K,11,0)-1,0,SUM(OFFSET(スキル!$A$2,MATCH(A209,スキル!$A$3:$A$1048576,0),E209+4,1,5-E209)))))</f>
        <v/>
      </c>
      <c r="L209" s="8">
        <f>IF(E209="",VLOOKUP(A209,スキル!$A:$K,10,0),IF(E209=VLOOKUP(A209,スキル!$A:$K,11,0),"Ｘ",J209+K209))</f>
        <v>36</v>
      </c>
      <c r="M209" s="9">
        <f>IF(C209="イベ","-",VLOOKUP(A209,スキル!$A:$K,10,0)*IF(C209="ハピ",10000,30000))</f>
        <v>1080000</v>
      </c>
      <c r="N209" s="9">
        <f t="shared" si="0"/>
        <v>0</v>
      </c>
      <c r="O209" s="9">
        <f>IF(C209="イベ","-",IF(E209=VLOOKUP(A209,スキル!$A:$K,11,0),0,IF(C209="ハピ",L209*10000,L209*30000)))</f>
        <v>1080000</v>
      </c>
      <c r="P209" s="6" t="s">
        <v>334</v>
      </c>
    </row>
    <row r="210" spans="1:16" ht="18" customHeight="1">
      <c r="A210" s="6">
        <v>208</v>
      </c>
      <c r="C210" s="6" t="s">
        <v>47</v>
      </c>
      <c r="D210" s="6" t="s">
        <v>335</v>
      </c>
      <c r="G210" s="6" t="str">
        <f>IF(E210="","",IF(E210=VLOOKUP(A210,スキル!$A:$K,11,0),"ス",VLOOKUP(A210,スキル!$A:$J,E210+4,FALSE)))</f>
        <v/>
      </c>
      <c r="H210" s="6" t="str">
        <f>IF(E210="","",IF(E210=VLOOKUP(A210,スキル!$A:$K,11,0),"キ",100/G210))</f>
        <v/>
      </c>
      <c r="I210" s="6" t="str">
        <f>IF(E210="","",IF(E210=VLOOKUP(A210,スキル!$A:$K,11,0),"ル",ROUND(F210/H210,1)))</f>
        <v/>
      </c>
      <c r="J210" s="8" t="str">
        <f>IF(E210="","",IF(E210=VLOOKUP(A210,スキル!$A:$K,11,0),"Ｍ",ROUND(G210-I210,0)))</f>
        <v/>
      </c>
      <c r="K210" s="6" t="str">
        <f ca="1">IF(E210="","",IF(E210=VLOOKUP(A210,スキル!$A:$K,11,0),"Ａ",IF(E210=VLOOKUP(A210,スキル!$A:$K,11,0)-1,0,SUM(OFFSET(スキル!$A$2,MATCH(A210,スキル!$A$3:$A$1048576,0),E210+4,1,5-E210)))))</f>
        <v/>
      </c>
      <c r="L210" s="8">
        <f>IF(E210="",VLOOKUP(A210,スキル!$A:$K,10,0),IF(E210=VLOOKUP(A210,スキル!$A:$K,11,0),"Ｘ",J210+K210))</f>
        <v>32</v>
      </c>
      <c r="M210" s="9">
        <f>IF(C210="イベ","-",VLOOKUP(A210,スキル!$A:$K,10,0)*IF(C210="ハピ",10000,30000))</f>
        <v>960000</v>
      </c>
      <c r="N210" s="9">
        <f t="shared" si="0"/>
        <v>0</v>
      </c>
      <c r="O210" s="9">
        <f>IF(C210="イベ","-",IF(E210=VLOOKUP(A210,スキル!$A:$K,11,0),0,IF(C210="ハピ",L210*10000,L210*30000)))</f>
        <v>960000</v>
      </c>
      <c r="P210" s="6" t="s">
        <v>49</v>
      </c>
    </row>
    <row r="211" spans="1:16" ht="18" customHeight="1">
      <c r="A211" s="6">
        <v>209</v>
      </c>
      <c r="C211" s="6" t="s">
        <v>47</v>
      </c>
      <c r="D211" s="6" t="s">
        <v>336</v>
      </c>
      <c r="G211" s="6" t="str">
        <f>IF(E211="","",IF(E211=VLOOKUP(A211,スキル!$A:$K,11,0),"ス",VLOOKUP(A211,スキル!$A:$J,E211+4,FALSE)))</f>
        <v/>
      </c>
      <c r="H211" s="6" t="str">
        <f>IF(E211="","",IF(E211=VLOOKUP(A211,スキル!$A:$K,11,0),"キ",100/G211))</f>
        <v/>
      </c>
      <c r="I211" s="6" t="str">
        <f>IF(E211="","",IF(E211=VLOOKUP(A211,スキル!$A:$K,11,0),"ル",ROUND(F211/H211,1)))</f>
        <v/>
      </c>
      <c r="J211" s="8" t="str">
        <f>IF(E211="","",IF(E211=VLOOKUP(A211,スキル!$A:$K,11,0),"Ｍ",ROUND(G211-I211,0)))</f>
        <v/>
      </c>
      <c r="K211" s="6" t="str">
        <f ca="1">IF(E211="","",IF(E211=VLOOKUP(A211,スキル!$A:$K,11,0),"Ａ",IF(E211=VLOOKUP(A211,スキル!$A:$K,11,0)-1,0,SUM(OFFSET(スキル!$A$2,MATCH(A211,スキル!$A$3:$A$1048576,0),E211+4,1,5-E211)))))</f>
        <v/>
      </c>
      <c r="L211" s="8">
        <f>IF(E211="",VLOOKUP(A211,スキル!$A:$K,10,0),IF(E211=VLOOKUP(A211,スキル!$A:$K,11,0),"Ｘ",J211+K211))</f>
        <v>29</v>
      </c>
      <c r="M211" s="9">
        <f>IF(C211="イベ","-",VLOOKUP(A211,スキル!$A:$K,10,0)*IF(C211="ハピ",10000,30000))</f>
        <v>870000</v>
      </c>
      <c r="N211" s="9">
        <f t="shared" si="0"/>
        <v>0</v>
      </c>
      <c r="O211" s="9">
        <f>IF(C211="イベ","-",IF(E211=VLOOKUP(A211,スキル!$A:$K,11,0),0,IF(C211="ハピ",L211*10000,L211*30000)))</f>
        <v>870000</v>
      </c>
      <c r="P211" s="6" t="s">
        <v>337</v>
      </c>
    </row>
    <row r="212" spans="1:16" ht="18" customHeight="1">
      <c r="A212" s="6">
        <v>210</v>
      </c>
      <c r="C212" s="6" t="s">
        <v>47</v>
      </c>
      <c r="D212" s="6" t="s">
        <v>338</v>
      </c>
      <c r="G212" s="6" t="str">
        <f>IF(E212="","",IF(E212=VLOOKUP(A212,スキル!$A:$K,11,0),"ス",VLOOKUP(A212,スキル!$A:$J,E212+4,FALSE)))</f>
        <v/>
      </c>
      <c r="H212" s="6" t="str">
        <f>IF(E212="","",IF(E212=VLOOKUP(A212,スキル!$A:$K,11,0),"キ",100/G212))</f>
        <v/>
      </c>
      <c r="I212" s="6" t="str">
        <f>IF(E212="","",IF(E212=VLOOKUP(A212,スキル!$A:$K,11,0),"ル",ROUND(F212/H212,1)))</f>
        <v/>
      </c>
      <c r="J212" s="8" t="str">
        <f>IF(E212="","",IF(E212=VLOOKUP(A212,スキル!$A:$K,11,0),"Ｍ",ROUND(G212-I212,0)))</f>
        <v/>
      </c>
      <c r="K212" s="6" t="str">
        <f ca="1">IF(E212="","",IF(E212=VLOOKUP(A212,スキル!$A:$K,11,0),"Ａ",IF(E212=VLOOKUP(A212,スキル!$A:$K,11,0)-1,0,SUM(OFFSET(スキル!$A$2,MATCH(A212,スキル!$A$3:$A$1048576,0),E212+4,1,5-E212)))))</f>
        <v/>
      </c>
      <c r="L212" s="8">
        <f>IF(E212="",VLOOKUP(A212,スキル!$A:$K,10,0),IF(E212=VLOOKUP(A212,スキル!$A:$K,11,0),"Ｘ",J212+K212))</f>
        <v>29</v>
      </c>
      <c r="M212" s="9">
        <f>IF(C212="イベ","-",VLOOKUP(A212,スキル!$A:$K,10,0)*IF(C212="ハピ",10000,30000))</f>
        <v>870000</v>
      </c>
      <c r="N212" s="9">
        <f t="shared" si="0"/>
        <v>0</v>
      </c>
      <c r="O212" s="9">
        <f>IF(C212="イベ","-",IF(E212=VLOOKUP(A212,スキル!$A:$K,11,0),0,IF(C212="ハピ",L212*10000,L212*30000)))</f>
        <v>870000</v>
      </c>
      <c r="P212" s="6" t="s">
        <v>339</v>
      </c>
    </row>
    <row r="213" spans="1:16" ht="18" customHeight="1">
      <c r="A213" s="6">
        <v>211</v>
      </c>
      <c r="C213" s="6" t="s">
        <v>47</v>
      </c>
      <c r="D213" s="6" t="s">
        <v>340</v>
      </c>
      <c r="G213" s="6" t="str">
        <f>IF(E213="","",IF(E213=VLOOKUP(A213,スキル!$A:$K,11,0),"ス",VLOOKUP(A213,スキル!$A:$J,E213+4,FALSE)))</f>
        <v/>
      </c>
      <c r="H213" s="6" t="str">
        <f>IF(E213="","",IF(E213=VLOOKUP(A213,スキル!$A:$K,11,0),"キ",100/G213))</f>
        <v/>
      </c>
      <c r="I213" s="6" t="str">
        <f>IF(E213="","",IF(E213=VLOOKUP(A213,スキル!$A:$K,11,0),"ル",ROUND(F213/H213,1)))</f>
        <v/>
      </c>
      <c r="J213" s="8" t="str">
        <f>IF(E213="","",IF(E213=VLOOKUP(A213,スキル!$A:$K,11,0),"Ｍ",ROUND(G213-I213,0)))</f>
        <v/>
      </c>
      <c r="K213" s="6" t="str">
        <f ca="1">IF(E213="","",IF(E213=VLOOKUP(A213,スキル!$A:$K,11,0),"Ａ",IF(E213=VLOOKUP(A213,スキル!$A:$K,11,0)-1,0,SUM(OFFSET(スキル!$A$2,MATCH(A213,スキル!$A$3:$A$1048576,0),E213+4,1,5-E213)))))</f>
        <v/>
      </c>
      <c r="L213" s="8">
        <f>IF(E213="",VLOOKUP(A213,スキル!$A:$K,10,0),IF(E213=VLOOKUP(A213,スキル!$A:$K,11,0),"Ｘ",J213+K213))</f>
        <v>36</v>
      </c>
      <c r="M213" s="9">
        <f>IF(C213="イベ","-",VLOOKUP(A213,スキル!$A:$K,10,0)*IF(C213="ハピ",10000,30000))</f>
        <v>1080000</v>
      </c>
      <c r="N213" s="9">
        <f t="shared" si="0"/>
        <v>0</v>
      </c>
      <c r="O213" s="9">
        <f>IF(C213="イベ","-",IF(E213=VLOOKUP(A213,スキル!$A:$K,11,0),0,IF(C213="ハピ",L213*10000,L213*30000)))</f>
        <v>1080000</v>
      </c>
      <c r="P213" s="6" t="s">
        <v>13</v>
      </c>
    </row>
    <row r="214" spans="1:16" ht="18" customHeight="1">
      <c r="A214" s="6">
        <v>212</v>
      </c>
      <c r="C214" s="6" t="s">
        <v>47</v>
      </c>
      <c r="D214" s="6" t="s">
        <v>341</v>
      </c>
      <c r="G214" s="6" t="str">
        <f>IF(E214="","",IF(E214=VLOOKUP(A214,スキル!$A:$K,11,0),"ス",VLOOKUP(A214,スキル!$A:$J,E214+4,FALSE)))</f>
        <v/>
      </c>
      <c r="H214" s="6" t="str">
        <f>IF(E214="","",IF(E214=VLOOKUP(A214,スキル!$A:$K,11,0),"キ",100/G214))</f>
        <v/>
      </c>
      <c r="I214" s="6" t="str">
        <f>IF(E214="","",IF(E214=VLOOKUP(A214,スキル!$A:$K,11,0),"ル",ROUND(F214/H214,1)))</f>
        <v/>
      </c>
      <c r="J214" s="8" t="str">
        <f>IF(E214="","",IF(E214=VLOOKUP(A214,スキル!$A:$K,11,0),"Ｍ",ROUND(G214-I214,0)))</f>
        <v/>
      </c>
      <c r="K214" s="6" t="str">
        <f ca="1">IF(E214="","",IF(E214=VLOOKUP(A214,スキル!$A:$K,11,0),"Ａ",IF(E214=VLOOKUP(A214,スキル!$A:$K,11,0)-1,0,SUM(OFFSET(スキル!$A$2,MATCH(A214,スキル!$A$3:$A$1048576,0),E214+4,1,5-E214)))))</f>
        <v/>
      </c>
      <c r="L214" s="8">
        <f>IF(E214="",VLOOKUP(A214,スキル!$A:$K,10,0),IF(E214=VLOOKUP(A214,スキル!$A:$K,11,0),"Ｘ",J214+K214))</f>
        <v>36</v>
      </c>
      <c r="M214" s="9">
        <f>IF(C214="イベ","-",VLOOKUP(A214,スキル!$A:$K,10,0)*IF(C214="ハピ",10000,30000))</f>
        <v>1080000</v>
      </c>
      <c r="N214" s="9">
        <f t="shared" si="0"/>
        <v>0</v>
      </c>
      <c r="O214" s="9">
        <f>IF(C214="イベ","-",IF(E214=VLOOKUP(A214,スキル!$A:$K,11,0),0,IF(C214="ハピ",L214*10000,L214*30000)))</f>
        <v>1080000</v>
      </c>
      <c r="P214" s="6" t="s">
        <v>342</v>
      </c>
    </row>
    <row r="215" spans="1:16" ht="18" customHeight="1">
      <c r="A215" s="6">
        <v>213</v>
      </c>
      <c r="C215" s="6" t="s">
        <v>47</v>
      </c>
      <c r="D215" s="6" t="s">
        <v>343</v>
      </c>
      <c r="G215" s="6" t="str">
        <f>IF(E215="","",IF(E215=VLOOKUP(A215,スキル!$A:$K,11,0),"ス",VLOOKUP(A215,スキル!$A:$J,E215+4,FALSE)))</f>
        <v/>
      </c>
      <c r="H215" s="6" t="str">
        <f>IF(E215="","",IF(E215=VLOOKUP(A215,スキル!$A:$K,11,0),"キ",100/G215))</f>
        <v/>
      </c>
      <c r="I215" s="6" t="str">
        <f>IF(E215="","",IF(E215=VLOOKUP(A215,スキル!$A:$K,11,0),"ル",ROUND(F215/H215,1)))</f>
        <v/>
      </c>
      <c r="J215" s="8" t="str">
        <f>IF(E215="","",IF(E215=VLOOKUP(A215,スキル!$A:$K,11,0),"Ｍ",ROUND(G215-I215,0)))</f>
        <v/>
      </c>
      <c r="K215" s="6" t="str">
        <f ca="1">IF(E215="","",IF(E215=VLOOKUP(A215,スキル!$A:$K,11,0),"Ａ",IF(E215=VLOOKUP(A215,スキル!$A:$K,11,0)-1,0,SUM(OFFSET(スキル!$A$2,MATCH(A215,スキル!$A$3:$A$1048576,0),E215+4,1,5-E215)))))</f>
        <v/>
      </c>
      <c r="L215" s="8">
        <f>IF(E215="",VLOOKUP(A215,スキル!$A:$K,10,0),IF(E215=VLOOKUP(A215,スキル!$A:$K,11,0),"Ｘ",J215+K215))</f>
        <v>29</v>
      </c>
      <c r="M215" s="9">
        <f>IF(C215="イベ","-",VLOOKUP(A215,スキル!$A:$K,10,0)*IF(C215="ハピ",10000,30000))</f>
        <v>870000</v>
      </c>
      <c r="N215" s="9">
        <f t="shared" si="0"/>
        <v>0</v>
      </c>
      <c r="O215" s="9">
        <f>IF(C215="イベ","-",IF(E215=VLOOKUP(A215,スキル!$A:$K,11,0),0,IF(C215="ハピ",L215*10000,L215*30000)))</f>
        <v>870000</v>
      </c>
      <c r="P215" s="6" t="s">
        <v>344</v>
      </c>
    </row>
    <row r="216" spans="1:16" ht="18" customHeight="1">
      <c r="A216" s="6">
        <v>214</v>
      </c>
      <c r="C216" s="6" t="s">
        <v>47</v>
      </c>
      <c r="D216" s="6" t="s">
        <v>345</v>
      </c>
      <c r="G216" s="6" t="str">
        <f>IF(E216="","",IF(E216=VLOOKUP(A216,スキル!$A:$K,11,0),"ス",VLOOKUP(A216,スキル!$A:$J,E216+4,FALSE)))</f>
        <v/>
      </c>
      <c r="H216" s="6" t="str">
        <f>IF(E216="","",IF(E216=VLOOKUP(A216,スキル!$A:$K,11,0),"キ",100/G216))</f>
        <v/>
      </c>
      <c r="I216" s="6" t="str">
        <f>IF(E216="","",IF(E216=VLOOKUP(A216,スキル!$A:$K,11,0),"ル",ROUND(F216/H216,1)))</f>
        <v/>
      </c>
      <c r="J216" s="8" t="str">
        <f>IF(E216="","",IF(E216=VLOOKUP(A216,スキル!$A:$K,11,0),"Ｍ",ROUND(G216-I216,0)))</f>
        <v/>
      </c>
      <c r="K216" s="6" t="str">
        <f ca="1">IF(E216="","",IF(E216=VLOOKUP(A216,スキル!$A:$K,11,0),"Ａ",IF(E216=VLOOKUP(A216,スキル!$A:$K,11,0)-1,0,SUM(OFFSET(スキル!$A$2,MATCH(A216,スキル!$A$3:$A$1048576,0),E216+4,1,5-E216)))))</f>
        <v/>
      </c>
      <c r="L216" s="8">
        <f>IF(E216="",VLOOKUP(A216,スキル!$A:$K,10,0),IF(E216=VLOOKUP(A216,スキル!$A:$K,11,0),"Ｘ",J216+K216))</f>
        <v>29</v>
      </c>
      <c r="M216" s="9">
        <f>IF(C216="イベ","-",VLOOKUP(A216,スキル!$A:$K,10,0)*IF(C216="ハピ",10000,30000))</f>
        <v>870000</v>
      </c>
      <c r="N216" s="9">
        <f t="shared" si="0"/>
        <v>0</v>
      </c>
      <c r="O216" s="9">
        <f>IF(C216="イベ","-",IF(E216=VLOOKUP(A216,スキル!$A:$K,11,0),0,IF(C216="ハピ",L216*10000,L216*30000)))</f>
        <v>870000</v>
      </c>
      <c r="P216" s="6" t="s">
        <v>49</v>
      </c>
    </row>
    <row r="217" spans="1:16" ht="18" customHeight="1">
      <c r="A217" s="6">
        <v>215</v>
      </c>
      <c r="C217" s="6" t="s">
        <v>47</v>
      </c>
      <c r="D217" s="6" t="s">
        <v>346</v>
      </c>
      <c r="G217" s="6" t="str">
        <f>IF(E217="","",IF(E217=VLOOKUP(A217,スキル!$A:$K,11,0),"ス",VLOOKUP(A217,スキル!$A:$J,E217+4,FALSE)))</f>
        <v/>
      </c>
      <c r="H217" s="6" t="str">
        <f>IF(E217="","",IF(E217=VLOOKUP(A217,スキル!$A:$K,11,0),"キ",100/G217))</f>
        <v/>
      </c>
      <c r="I217" s="6" t="str">
        <f>IF(E217="","",IF(E217=VLOOKUP(A217,スキル!$A:$K,11,0),"ル",ROUND(F217/H217,1)))</f>
        <v/>
      </c>
      <c r="J217" s="8" t="str">
        <f>IF(E217="","",IF(E217=VLOOKUP(A217,スキル!$A:$K,11,0),"Ｍ",ROUND(G217-I217,0)))</f>
        <v/>
      </c>
      <c r="K217" s="6" t="str">
        <f ca="1">IF(E217="","",IF(E217=VLOOKUP(A217,スキル!$A:$K,11,0),"Ａ",IF(E217=VLOOKUP(A217,スキル!$A:$K,11,0)-1,0,SUM(OFFSET(スキル!$A$2,MATCH(A217,スキル!$A$3:$A$1048576,0),E217+4,1,5-E217)))))</f>
        <v/>
      </c>
      <c r="L217" s="8">
        <f>IF(E217="",VLOOKUP(A217,スキル!$A:$K,10,0),IF(E217=VLOOKUP(A217,スキル!$A:$K,11,0),"Ｘ",J217+K217))</f>
        <v>36</v>
      </c>
      <c r="M217" s="9">
        <f>IF(C217="イベ","-",VLOOKUP(A217,スキル!$A:$K,10,0)*IF(C217="ハピ",10000,30000))</f>
        <v>1080000</v>
      </c>
      <c r="N217" s="9">
        <f t="shared" si="0"/>
        <v>0</v>
      </c>
      <c r="O217" s="9">
        <f>IF(C217="イベ","-",IF(E217=VLOOKUP(A217,スキル!$A:$K,11,0),0,IF(C217="ハピ",L217*10000,L217*30000)))</f>
        <v>1080000</v>
      </c>
      <c r="P217" s="6" t="s">
        <v>13</v>
      </c>
    </row>
    <row r="218" spans="1:16" ht="18" customHeight="1">
      <c r="A218" s="6">
        <v>216</v>
      </c>
      <c r="B218" s="6">
        <v>83</v>
      </c>
      <c r="C218" s="6" t="s">
        <v>39</v>
      </c>
      <c r="D218" s="6" t="s">
        <v>347</v>
      </c>
      <c r="G218" s="6" t="str">
        <f>IF(E218="","",IF(E218=VLOOKUP(A218,スキル!$A:$K,11,0),"ス",VLOOKUP(A218,スキル!$A:$J,E218+4,FALSE)))</f>
        <v/>
      </c>
      <c r="H218" s="6" t="str">
        <f>IF(E218="","",IF(E218=VLOOKUP(A218,スキル!$A:$K,11,0),"キ",100/G218))</f>
        <v/>
      </c>
      <c r="I218" s="6" t="str">
        <f>IF(E218="","",IF(E218=VLOOKUP(A218,スキル!$A:$K,11,0),"ル",ROUND(F218/H218,1)))</f>
        <v/>
      </c>
      <c r="J218" s="8" t="str">
        <f>IF(E218="","",IF(E218=VLOOKUP(A218,スキル!$A:$K,11,0),"Ｍ",ROUND(G218-I218,0)))</f>
        <v/>
      </c>
      <c r="K218" s="6" t="str">
        <f ca="1">IF(E218="","",IF(E218=VLOOKUP(A218,スキル!$A:$K,11,0),"Ａ",IF(E218=VLOOKUP(A218,スキル!$A:$K,11,0)-1,0,SUM(OFFSET(スキル!$A$2,MATCH(A218,スキル!$A$3:$A$1048576,0),E218+4,1,5-E218)))))</f>
        <v/>
      </c>
      <c r="L218" s="8">
        <f>IF(E218="",VLOOKUP(A218,スキル!$A:$K,10,0),IF(E218=VLOOKUP(A218,スキル!$A:$K,11,0),"Ｘ",J218+K218))</f>
        <v>29</v>
      </c>
      <c r="M218" s="9">
        <f>IF(C218="イベ","-",VLOOKUP(A218,スキル!$A:$K,10,0)*IF(C218="ハピ",10000,30000))</f>
        <v>870000</v>
      </c>
      <c r="N218" s="9">
        <f t="shared" si="0"/>
        <v>0</v>
      </c>
      <c r="O218" s="9">
        <f>IF(C218="イベ","-",IF(E218=VLOOKUP(A218,スキル!$A:$K,11,0),0,IF(C218="ハピ",L218*10000,L218*30000)))</f>
        <v>870000</v>
      </c>
      <c r="P218" s="6" t="s">
        <v>348</v>
      </c>
    </row>
    <row r="219" spans="1:16" ht="18" customHeight="1">
      <c r="A219" s="6">
        <v>217</v>
      </c>
      <c r="C219" s="6" t="s">
        <v>47</v>
      </c>
      <c r="D219" s="6" t="s">
        <v>349</v>
      </c>
      <c r="G219" s="6" t="str">
        <f>IF(E219="","",IF(E219=VLOOKUP(A219,スキル!$A:$K,11,0),"ス",VLOOKUP(A219,スキル!$A:$J,E219+4,FALSE)))</f>
        <v/>
      </c>
      <c r="H219" s="6" t="str">
        <f>IF(E219="","",IF(E219=VLOOKUP(A219,スキル!$A:$K,11,0),"キ",100/G219))</f>
        <v/>
      </c>
      <c r="I219" s="6" t="str">
        <f>IF(E219="","",IF(E219=VLOOKUP(A219,スキル!$A:$K,11,0),"ル",ROUND(F219/H219,1)))</f>
        <v/>
      </c>
      <c r="J219" s="8" t="str">
        <f>IF(E219="","",IF(E219=VLOOKUP(A219,スキル!$A:$K,11,0),"Ｍ",ROUND(G219-I219,0)))</f>
        <v/>
      </c>
      <c r="K219" s="6" t="str">
        <f ca="1">IF(E219="","",IF(E219=VLOOKUP(A219,スキル!$A:$K,11,0),"Ａ",IF(E219=VLOOKUP(A219,スキル!$A:$K,11,0)-1,0,SUM(OFFSET(スキル!$A$2,MATCH(A219,スキル!$A$3:$A$1048576,0),E219+4,1,5-E219)))))</f>
        <v/>
      </c>
      <c r="L219" s="8">
        <f>IF(E219="",VLOOKUP(A219,スキル!$A:$K,10,0),IF(E219=VLOOKUP(A219,スキル!$A:$K,11,0),"Ｘ",J219+K219))</f>
        <v>32</v>
      </c>
      <c r="M219" s="9">
        <f>IF(C219="イベ","-",VLOOKUP(A219,スキル!$A:$K,10,0)*IF(C219="ハピ",10000,30000))</f>
        <v>960000</v>
      </c>
      <c r="N219" s="9">
        <f t="shared" si="0"/>
        <v>0</v>
      </c>
      <c r="O219" s="9">
        <f>IF(C219="イベ","-",IF(E219=VLOOKUP(A219,スキル!$A:$K,11,0),0,IF(C219="ハピ",L219*10000,L219*30000)))</f>
        <v>960000</v>
      </c>
      <c r="P219" s="6" t="s">
        <v>350</v>
      </c>
    </row>
    <row r="220" spans="1:16" ht="18" customHeight="1">
      <c r="A220" s="6">
        <v>218</v>
      </c>
      <c r="C220" s="6" t="s">
        <v>47</v>
      </c>
      <c r="D220" s="6" t="s">
        <v>351</v>
      </c>
      <c r="G220" s="6" t="str">
        <f>IF(E220="","",IF(E220=VLOOKUP(A220,スキル!$A:$K,11,0),"ス",VLOOKUP(A220,スキル!$A:$J,E220+4,FALSE)))</f>
        <v/>
      </c>
      <c r="H220" s="6" t="str">
        <f>IF(E220="","",IF(E220=VLOOKUP(A220,スキル!$A:$K,11,0),"キ",100/G220))</f>
        <v/>
      </c>
      <c r="I220" s="6" t="str">
        <f>IF(E220="","",IF(E220=VLOOKUP(A220,スキル!$A:$K,11,0),"ル",ROUND(F220/H220,1)))</f>
        <v/>
      </c>
      <c r="J220" s="8" t="str">
        <f>IF(E220="","",IF(E220=VLOOKUP(A220,スキル!$A:$K,11,0),"Ｍ",ROUND(G220-I220,0)))</f>
        <v/>
      </c>
      <c r="K220" s="6" t="str">
        <f ca="1">IF(E220="","",IF(E220=VLOOKUP(A220,スキル!$A:$K,11,0),"Ａ",IF(E220=VLOOKUP(A220,スキル!$A:$K,11,0)-1,0,SUM(OFFSET(スキル!$A$2,MATCH(A220,スキル!$A$3:$A$1048576,0),E220+4,1,5-E220)))))</f>
        <v/>
      </c>
      <c r="L220" s="8">
        <f>IF(E220="",VLOOKUP(A220,スキル!$A:$K,10,0),IF(E220=VLOOKUP(A220,スキル!$A:$K,11,0),"Ｘ",J220+K220))</f>
        <v>32</v>
      </c>
      <c r="M220" s="9">
        <f>IF(C220="イベ","-",VLOOKUP(A220,スキル!$A:$K,10,0)*IF(C220="ハピ",10000,30000))</f>
        <v>960000</v>
      </c>
      <c r="N220" s="9">
        <f t="shared" si="0"/>
        <v>0</v>
      </c>
      <c r="O220" s="9">
        <f>IF(C220="イベ","-",IF(E220=VLOOKUP(A220,スキル!$A:$K,11,0),0,IF(C220="ハピ",L220*10000,L220*30000)))</f>
        <v>960000</v>
      </c>
      <c r="P220" s="6" t="s">
        <v>236</v>
      </c>
    </row>
    <row r="221" spans="1:16" ht="18" customHeight="1">
      <c r="A221" s="6">
        <v>219</v>
      </c>
      <c r="C221" s="6" t="s">
        <v>50</v>
      </c>
      <c r="D221" s="6" t="s">
        <v>352</v>
      </c>
      <c r="G221" s="6" t="str">
        <f>IF(E221="","",IF(E221=VLOOKUP(A221,スキル!$A:$K,11,0),"ス",VLOOKUP(A221,スキル!$A:$J,E221+4,FALSE)))</f>
        <v/>
      </c>
      <c r="H221" s="6" t="str">
        <f>IF(E221="","",IF(E221=VLOOKUP(A221,スキル!$A:$K,11,0),"キ",100/G221))</f>
        <v/>
      </c>
      <c r="I221" s="6" t="str">
        <f>IF(E221="","",IF(E221=VLOOKUP(A221,スキル!$A:$K,11,0),"ル",ROUND(F221/H221,1)))</f>
        <v/>
      </c>
      <c r="J221" s="8" t="str">
        <f>IF(E221="","",IF(E221=VLOOKUP(A221,スキル!$A:$K,11,0),"Ｍ",ROUND(G221-I221,0)))</f>
        <v/>
      </c>
      <c r="K221" s="6" t="str">
        <f ca="1">IF(E221="","",IF(E221=VLOOKUP(A221,スキル!$A:$K,11,0),"Ａ",IF(E221=VLOOKUP(A221,スキル!$A:$K,11,0)-1,0,SUM(OFFSET(スキル!$A$2,MATCH(A221,スキル!$A$3:$A$1048576,0),E221+4,1,5-E221)))))</f>
        <v/>
      </c>
      <c r="L221" s="8">
        <f>IF(E221="",VLOOKUP(A221,スキル!$A:$K,10,0),IF(E221=VLOOKUP(A221,スキル!$A:$K,11,0),"Ｘ",J221+K221))</f>
        <v>29</v>
      </c>
      <c r="M221" s="9" t="str">
        <f>IF(C221="イベ","-",VLOOKUP(A221,スキル!$A:$K,10,0)*IF(C221="ハピ",10000,30000))</f>
        <v>-</v>
      </c>
      <c r="N221" s="9" t="str">
        <f t="shared" si="0"/>
        <v>-</v>
      </c>
      <c r="O221" s="9" t="str">
        <f>IF(C221="イベ","-",IF(E221=VLOOKUP(A221,スキル!$A:$K,11,0),0,IF(C221="ハピ",L221*10000,L221*30000)))</f>
        <v>-</v>
      </c>
      <c r="P221" s="6" t="s">
        <v>353</v>
      </c>
    </row>
    <row r="222" spans="1:16" ht="18" customHeight="1">
      <c r="A222" s="6">
        <v>220</v>
      </c>
      <c r="C222" s="6" t="s">
        <v>47</v>
      </c>
      <c r="D222" s="6" t="s">
        <v>354</v>
      </c>
      <c r="G222" s="6" t="str">
        <f>IF(E222="","",IF(E222=VLOOKUP(A222,スキル!$A:$K,11,0),"ス",VLOOKUP(A222,スキル!$A:$J,E222+4,FALSE)))</f>
        <v/>
      </c>
      <c r="H222" s="6" t="str">
        <f>IF(E222="","",IF(E222=VLOOKUP(A222,スキル!$A:$K,11,0),"キ",100/G222))</f>
        <v/>
      </c>
      <c r="I222" s="6" t="str">
        <f>IF(E222="","",IF(E222=VLOOKUP(A222,スキル!$A:$K,11,0),"ル",ROUND(F222/H222,1)))</f>
        <v/>
      </c>
      <c r="J222" s="8" t="str">
        <f>IF(E222="","",IF(E222=VLOOKUP(A222,スキル!$A:$K,11,0),"Ｍ",ROUND(G222-I222,0)))</f>
        <v/>
      </c>
      <c r="K222" s="6" t="str">
        <f ca="1">IF(E222="","",IF(E222=VLOOKUP(A222,スキル!$A:$K,11,0),"Ａ",IF(E222=VLOOKUP(A222,スキル!$A:$K,11,0)-1,0,SUM(OFFSET(スキル!$A$2,MATCH(A222,スキル!$A$3:$A$1048576,0),E222+4,1,5-E222)))))</f>
        <v/>
      </c>
      <c r="L222" s="8">
        <f>IF(E222="",VLOOKUP(A222,スキル!$A:$K,10,0),IF(E222=VLOOKUP(A222,スキル!$A:$K,11,0),"Ｘ",J222+K222))</f>
        <v>36</v>
      </c>
      <c r="M222" s="9">
        <f>IF(C222="イベ","-",VLOOKUP(A222,スキル!$A:$K,10,0)*IF(C222="ハピ",10000,30000))</f>
        <v>1080000</v>
      </c>
      <c r="N222" s="9">
        <f t="shared" si="0"/>
        <v>0</v>
      </c>
      <c r="O222" s="9">
        <f>IF(C222="イベ","-",IF(E222=VLOOKUP(A222,スキル!$A:$K,11,0),0,IF(C222="ハピ",L222*10000,L222*30000)))</f>
        <v>1080000</v>
      </c>
      <c r="P222" s="6" t="s">
        <v>52</v>
      </c>
    </row>
    <row r="223" spans="1:16" ht="18" customHeight="1">
      <c r="A223" s="6">
        <v>221</v>
      </c>
      <c r="C223" s="6" t="s">
        <v>47</v>
      </c>
      <c r="D223" s="6" t="s">
        <v>355</v>
      </c>
      <c r="G223" s="6" t="str">
        <f>IF(E223="","",IF(E223=VLOOKUP(A223,スキル!$A:$K,11,0),"ス",VLOOKUP(A223,スキル!$A:$J,E223+4,FALSE)))</f>
        <v/>
      </c>
      <c r="H223" s="6" t="str">
        <f>IF(E223="","",IF(E223=VLOOKUP(A223,スキル!$A:$K,11,0),"キ",100/G223))</f>
        <v/>
      </c>
      <c r="I223" s="6" t="str">
        <f>IF(E223="","",IF(E223=VLOOKUP(A223,スキル!$A:$K,11,0),"ル",ROUND(F223/H223,1)))</f>
        <v/>
      </c>
      <c r="J223" s="8" t="str">
        <f>IF(E223="","",IF(E223=VLOOKUP(A223,スキル!$A:$K,11,0),"Ｍ",ROUND(G223-I223,0)))</f>
        <v/>
      </c>
      <c r="K223" s="6" t="str">
        <f ca="1">IF(E223="","",IF(E223=VLOOKUP(A223,スキル!$A:$K,11,0),"Ａ",IF(E223=VLOOKUP(A223,スキル!$A:$K,11,0)-1,0,SUM(OFFSET(スキル!$A$2,MATCH(A223,スキル!$A$3:$A$1048576,0),E223+4,1,5-E223)))))</f>
        <v/>
      </c>
      <c r="L223" s="8">
        <f>IF(E223="",VLOOKUP(A223,スキル!$A:$K,10,0),IF(E223=VLOOKUP(A223,スキル!$A:$K,11,0),"Ｘ",J223+K223))</f>
        <v>36</v>
      </c>
      <c r="M223" s="9">
        <f>IF(C223="イベ","-",VLOOKUP(A223,スキル!$A:$K,10,0)*IF(C223="ハピ",10000,30000))</f>
        <v>1080000</v>
      </c>
      <c r="N223" s="9">
        <f t="shared" si="0"/>
        <v>0</v>
      </c>
      <c r="O223" s="9">
        <f>IF(C223="イベ","-",IF(E223=VLOOKUP(A223,スキル!$A:$K,11,0),0,IF(C223="ハピ",L223*10000,L223*30000)))</f>
        <v>1080000</v>
      </c>
      <c r="P223" s="6" t="s">
        <v>356</v>
      </c>
    </row>
    <row r="224" spans="1:16" ht="18" customHeight="1">
      <c r="A224" s="6">
        <v>222</v>
      </c>
      <c r="C224" s="6" t="s">
        <v>47</v>
      </c>
      <c r="D224" s="6" t="s">
        <v>357</v>
      </c>
      <c r="G224" s="6" t="str">
        <f>IF(E224="","",IF(E224=VLOOKUP(A224,スキル!$A:$K,11,0),"ス",VLOOKUP(A224,スキル!$A:$J,E224+4,FALSE)))</f>
        <v/>
      </c>
      <c r="H224" s="6" t="str">
        <f>IF(E224="","",IF(E224=VLOOKUP(A224,スキル!$A:$K,11,0),"キ",100/G224))</f>
        <v/>
      </c>
      <c r="I224" s="6" t="str">
        <f>IF(E224="","",IF(E224=VLOOKUP(A224,スキル!$A:$K,11,0),"ル",ROUND(F224/H224,1)))</f>
        <v/>
      </c>
      <c r="J224" s="8" t="str">
        <f>IF(E224="","",IF(E224=VLOOKUP(A224,スキル!$A:$K,11,0),"Ｍ",ROUND(G224-I224,0)))</f>
        <v/>
      </c>
      <c r="K224" s="6" t="str">
        <f ca="1">IF(E224="","",IF(E224=VLOOKUP(A224,スキル!$A:$K,11,0),"Ａ",IF(E224=VLOOKUP(A224,スキル!$A:$K,11,0)-1,0,SUM(OFFSET(スキル!$A$2,MATCH(A224,スキル!$A$3:$A$1048576,0),E224+4,1,5-E224)))))</f>
        <v/>
      </c>
      <c r="L224" s="8">
        <f>IF(E224="",VLOOKUP(A224,スキル!$A:$K,10,0),IF(E224=VLOOKUP(A224,スキル!$A:$K,11,0),"Ｘ",J224+K224))</f>
        <v>36</v>
      </c>
      <c r="M224" s="9">
        <f>IF(C224="イベ","-",VLOOKUP(A224,スキル!$A:$K,10,0)*IF(C224="ハピ",10000,30000))</f>
        <v>1080000</v>
      </c>
      <c r="N224" s="9">
        <f t="shared" si="0"/>
        <v>0</v>
      </c>
      <c r="O224" s="9">
        <f>IF(C224="イベ","-",IF(E224=VLOOKUP(A224,スキル!$A:$K,11,0),0,IF(C224="ハピ",L224*10000,L224*30000)))</f>
        <v>1080000</v>
      </c>
      <c r="P224" s="6" t="s">
        <v>92</v>
      </c>
    </row>
    <row r="225" spans="1:16" ht="18" customHeight="1">
      <c r="A225" s="6">
        <v>223</v>
      </c>
      <c r="C225" s="6" t="s">
        <v>47</v>
      </c>
      <c r="D225" s="6" t="s">
        <v>358</v>
      </c>
      <c r="G225" s="6" t="str">
        <f>IF(E225="","",IF(E225=VLOOKUP(A225,スキル!$A:$K,11,0),"ス",VLOOKUP(A225,スキル!$A:$J,E225+4,FALSE)))</f>
        <v/>
      </c>
      <c r="H225" s="6" t="str">
        <f>IF(E225="","",IF(E225=VLOOKUP(A225,スキル!$A:$K,11,0),"キ",100/G225))</f>
        <v/>
      </c>
      <c r="I225" s="6" t="str">
        <f>IF(E225="","",IF(E225=VLOOKUP(A225,スキル!$A:$K,11,0),"ル",ROUND(F225/H225,1)))</f>
        <v/>
      </c>
      <c r="J225" s="8" t="str">
        <f>IF(E225="","",IF(E225=VLOOKUP(A225,スキル!$A:$K,11,0),"Ｍ",ROUND(G225-I225,0)))</f>
        <v/>
      </c>
      <c r="K225" s="6" t="str">
        <f ca="1">IF(E225="","",IF(E225=VLOOKUP(A225,スキル!$A:$K,11,0),"Ａ",IF(E225=VLOOKUP(A225,スキル!$A:$K,11,0)-1,0,SUM(OFFSET(スキル!$A$2,MATCH(A225,スキル!$A$3:$A$1048576,0),E225+4,1,5-E225)))))</f>
        <v/>
      </c>
      <c r="L225" s="8">
        <f>IF(E225="",VLOOKUP(A225,スキル!$A:$K,10,0),IF(E225=VLOOKUP(A225,スキル!$A:$K,11,0),"Ｘ",J225+K225))</f>
        <v>36</v>
      </c>
      <c r="M225" s="9">
        <f>IF(C225="イベ","-",VLOOKUP(A225,スキル!$A:$K,10,0)*IF(C225="ハピ",10000,30000))</f>
        <v>1080000</v>
      </c>
      <c r="N225" s="9">
        <f t="shared" si="0"/>
        <v>0</v>
      </c>
      <c r="O225" s="9">
        <f>IF(C225="イベ","-",IF(E225=VLOOKUP(A225,スキル!$A:$K,11,0),0,IF(C225="ハピ",L225*10000,L225*30000)))</f>
        <v>1080000</v>
      </c>
      <c r="P225" s="6" t="s">
        <v>359</v>
      </c>
    </row>
    <row r="226" spans="1:16" ht="18" customHeight="1">
      <c r="A226" s="6">
        <v>224</v>
      </c>
      <c r="C226" s="6" t="s">
        <v>47</v>
      </c>
      <c r="D226" s="6" t="s">
        <v>360</v>
      </c>
      <c r="G226" s="6" t="str">
        <f>IF(E226="","",IF(E226=VLOOKUP(A226,スキル!$A:$K,11,0),"ス",VLOOKUP(A226,スキル!$A:$J,E226+4,FALSE)))</f>
        <v/>
      </c>
      <c r="H226" s="6" t="str">
        <f>IF(E226="","",IF(E226=VLOOKUP(A226,スキル!$A:$K,11,0),"キ",100/G226))</f>
        <v/>
      </c>
      <c r="I226" s="6" t="str">
        <f>IF(E226="","",IF(E226=VLOOKUP(A226,スキル!$A:$K,11,0),"ル",ROUND(F226/H226,1)))</f>
        <v/>
      </c>
      <c r="J226" s="8" t="str">
        <f>IF(E226="","",IF(E226=VLOOKUP(A226,スキル!$A:$K,11,0),"Ｍ",ROUND(G226-I226,0)))</f>
        <v/>
      </c>
      <c r="K226" s="6" t="str">
        <f ca="1">IF(E226="","",IF(E226=VLOOKUP(A226,スキル!$A:$K,11,0),"Ａ",IF(E226=VLOOKUP(A226,スキル!$A:$K,11,0)-1,0,SUM(OFFSET(スキル!$A$2,MATCH(A226,スキル!$A$3:$A$1048576,0),E226+4,1,5-E226)))))</f>
        <v/>
      </c>
      <c r="L226" s="8">
        <f>IF(E226="",VLOOKUP(A226,スキル!$A:$K,10,0),IF(E226=VLOOKUP(A226,スキル!$A:$K,11,0),"Ｘ",J226+K226))</f>
        <v>36</v>
      </c>
      <c r="M226" s="9">
        <f>IF(C226="イベ","-",VLOOKUP(A226,スキル!$A:$K,10,0)*IF(C226="ハピ",10000,30000))</f>
        <v>1080000</v>
      </c>
      <c r="N226" s="9">
        <f t="shared" si="0"/>
        <v>0</v>
      </c>
      <c r="O226" s="9">
        <f>IF(C226="イベ","-",IF(E226=VLOOKUP(A226,スキル!$A:$K,11,0),0,IF(C226="ハピ",L226*10000,L226*30000)))</f>
        <v>1080000</v>
      </c>
      <c r="P226" s="6" t="s">
        <v>38</v>
      </c>
    </row>
    <row r="227" spans="1:16" ht="18" customHeight="1">
      <c r="A227" s="6">
        <v>225</v>
      </c>
      <c r="C227" s="6" t="s">
        <v>47</v>
      </c>
      <c r="D227" s="6" t="s">
        <v>361</v>
      </c>
      <c r="G227" s="6" t="str">
        <f>IF(E227="","",IF(E227=VLOOKUP(A227,スキル!$A:$K,11,0),"ス",VLOOKUP(A227,スキル!$A:$J,E227+4,FALSE)))</f>
        <v/>
      </c>
      <c r="H227" s="6" t="str">
        <f>IF(E227="","",IF(E227=VLOOKUP(A227,スキル!$A:$K,11,0),"キ",100/G227))</f>
        <v/>
      </c>
      <c r="I227" s="6" t="str">
        <f>IF(E227="","",IF(E227=VLOOKUP(A227,スキル!$A:$K,11,0),"ル",ROUND(F227/H227,1)))</f>
        <v/>
      </c>
      <c r="J227" s="8" t="str">
        <f>IF(E227="","",IF(E227=VLOOKUP(A227,スキル!$A:$K,11,0),"Ｍ",ROUND(G227-I227,0)))</f>
        <v/>
      </c>
      <c r="K227" s="6" t="str">
        <f ca="1">IF(E227="","",IF(E227=VLOOKUP(A227,スキル!$A:$K,11,0),"Ａ",IF(E227=VLOOKUP(A227,スキル!$A:$K,11,0)-1,0,SUM(OFFSET(スキル!$A$2,MATCH(A227,スキル!$A$3:$A$1048576,0),E227+4,1,5-E227)))))</f>
        <v/>
      </c>
      <c r="L227" s="8">
        <f>IF(E227="",VLOOKUP(A227,スキル!$A:$K,10,0),IF(E227=VLOOKUP(A227,スキル!$A:$K,11,0),"Ｘ",J227+K227))</f>
        <v>29</v>
      </c>
      <c r="M227" s="9">
        <f>IF(C227="イベ","-",VLOOKUP(A227,スキル!$A:$K,10,0)*IF(C227="ハピ",10000,30000))</f>
        <v>870000</v>
      </c>
      <c r="N227" s="9">
        <f t="shared" si="0"/>
        <v>0</v>
      </c>
      <c r="O227" s="9">
        <f>IF(C227="イベ","-",IF(E227=VLOOKUP(A227,スキル!$A:$K,11,0),0,IF(C227="ハピ",L227*10000,L227*30000)))</f>
        <v>870000</v>
      </c>
      <c r="P227" s="6" t="s">
        <v>362</v>
      </c>
    </row>
    <row r="228" spans="1:16" ht="18" customHeight="1">
      <c r="A228" s="6">
        <v>226</v>
      </c>
      <c r="C228" s="6" t="s">
        <v>47</v>
      </c>
      <c r="D228" s="6" t="s">
        <v>363</v>
      </c>
      <c r="G228" s="6" t="str">
        <f>IF(E228="","",IF(E228=VLOOKUP(A228,スキル!$A:$K,11,0),"ス",VLOOKUP(A228,スキル!$A:$J,E228+4,FALSE)))</f>
        <v/>
      </c>
      <c r="H228" s="6" t="str">
        <f>IF(E228="","",IF(E228=VLOOKUP(A228,スキル!$A:$K,11,0),"キ",100/G228))</f>
        <v/>
      </c>
      <c r="I228" s="6" t="str">
        <f>IF(E228="","",IF(E228=VLOOKUP(A228,スキル!$A:$K,11,0),"ル",ROUND(F228/H228,1)))</f>
        <v/>
      </c>
      <c r="J228" s="8" t="str">
        <f>IF(E228="","",IF(E228=VLOOKUP(A228,スキル!$A:$K,11,0),"Ｍ",ROUND(G228-I228,0)))</f>
        <v/>
      </c>
      <c r="K228" s="6" t="str">
        <f ca="1">IF(E228="","",IF(E228=VLOOKUP(A228,スキル!$A:$K,11,0),"Ａ",IF(E228=VLOOKUP(A228,スキル!$A:$K,11,0)-1,0,SUM(OFFSET(スキル!$A$2,MATCH(A228,スキル!$A$3:$A$1048576,0),E228+4,1,5-E228)))))</f>
        <v/>
      </c>
      <c r="L228" s="8">
        <f>IF(E228="",VLOOKUP(A228,スキル!$A:$K,10,0),IF(E228=VLOOKUP(A228,スキル!$A:$K,11,0),"Ｘ",J228+K228))</f>
        <v>32</v>
      </c>
      <c r="M228" s="9">
        <f>IF(C228="イベ","-",VLOOKUP(A228,スキル!$A:$K,10,0)*IF(C228="ハピ",10000,30000))</f>
        <v>960000</v>
      </c>
      <c r="N228" s="9">
        <f t="shared" si="0"/>
        <v>0</v>
      </c>
      <c r="O228" s="9">
        <f>IF(C228="イベ","-",IF(E228=VLOOKUP(A228,スキル!$A:$K,11,0),0,IF(C228="ハピ",L228*10000,L228*30000)))</f>
        <v>960000</v>
      </c>
      <c r="P228" s="6" t="s">
        <v>364</v>
      </c>
    </row>
    <row r="229" spans="1:16" ht="18" customHeight="1">
      <c r="A229" s="6">
        <v>227</v>
      </c>
      <c r="C229" s="6" t="s">
        <v>47</v>
      </c>
      <c r="D229" s="6" t="s">
        <v>365</v>
      </c>
      <c r="G229" s="6" t="str">
        <f>IF(E229="","",IF(E229=VLOOKUP(A229,スキル!$A:$K,11,0),"ス",VLOOKUP(A229,スキル!$A:$J,E229+4,FALSE)))</f>
        <v/>
      </c>
      <c r="H229" s="6" t="str">
        <f>IF(E229="","",IF(E229=VLOOKUP(A229,スキル!$A:$K,11,0),"キ",100/G229))</f>
        <v/>
      </c>
      <c r="I229" s="6" t="str">
        <f>IF(E229="","",IF(E229=VLOOKUP(A229,スキル!$A:$K,11,0),"ル",ROUND(F229/H229,1)))</f>
        <v/>
      </c>
      <c r="J229" s="8" t="str">
        <f>IF(E229="","",IF(E229=VLOOKUP(A229,スキル!$A:$K,11,0),"Ｍ",ROUND(G229-I229,0)))</f>
        <v/>
      </c>
      <c r="K229" s="6" t="str">
        <f ca="1">IF(E229="","",IF(E229=VLOOKUP(A229,スキル!$A:$K,11,0),"Ａ",IF(E229=VLOOKUP(A229,スキル!$A:$K,11,0)-1,0,SUM(OFFSET(スキル!$A$2,MATCH(A229,スキル!$A$3:$A$1048576,0),E229+4,1,5-E229)))))</f>
        <v/>
      </c>
      <c r="L229" s="8">
        <f>IF(E229="",VLOOKUP(A229,スキル!$A:$K,10,0),IF(E229=VLOOKUP(A229,スキル!$A:$K,11,0),"Ｘ",J229+K229))</f>
        <v>36</v>
      </c>
      <c r="M229" s="9">
        <f>IF(C229="イベ","-",VLOOKUP(A229,スキル!$A:$K,10,0)*IF(C229="ハピ",10000,30000))</f>
        <v>1080000</v>
      </c>
      <c r="N229" s="9">
        <f t="shared" si="0"/>
        <v>0</v>
      </c>
      <c r="O229" s="9">
        <f>IF(C229="イベ","-",IF(E229=VLOOKUP(A229,スキル!$A:$K,11,0),0,IF(C229="ハピ",L229*10000,L229*30000)))</f>
        <v>1080000</v>
      </c>
      <c r="P229" s="6" t="s">
        <v>290</v>
      </c>
    </row>
    <row r="230" spans="1:16" ht="18" customHeight="1">
      <c r="A230" s="6">
        <v>228</v>
      </c>
      <c r="C230" s="6" t="s">
        <v>47</v>
      </c>
      <c r="D230" s="6" t="s">
        <v>366</v>
      </c>
      <c r="G230" s="6" t="str">
        <f>IF(E230="","",IF(E230=VLOOKUP(A230,スキル!$A:$K,11,0),"ス",VLOOKUP(A230,スキル!$A:$J,E230+4,FALSE)))</f>
        <v/>
      </c>
      <c r="H230" s="6" t="str">
        <f>IF(E230="","",IF(E230=VLOOKUP(A230,スキル!$A:$K,11,0),"キ",100/G230))</f>
        <v/>
      </c>
      <c r="I230" s="6" t="str">
        <f>IF(E230="","",IF(E230=VLOOKUP(A230,スキル!$A:$K,11,0),"ル",ROUND(F230/H230,1)))</f>
        <v/>
      </c>
      <c r="J230" s="8" t="str">
        <f>IF(E230="","",IF(E230=VLOOKUP(A230,スキル!$A:$K,11,0),"Ｍ",ROUND(G230-I230,0)))</f>
        <v/>
      </c>
      <c r="K230" s="6" t="str">
        <f ca="1">IF(E230="","",IF(E230=VLOOKUP(A230,スキル!$A:$K,11,0),"Ａ",IF(E230=VLOOKUP(A230,スキル!$A:$K,11,0)-1,0,SUM(OFFSET(スキル!$A$2,MATCH(A230,スキル!$A$3:$A$1048576,0),E230+4,1,5-E230)))))</f>
        <v/>
      </c>
      <c r="L230" s="8">
        <f>IF(E230="",VLOOKUP(A230,スキル!$A:$K,10,0),IF(E230=VLOOKUP(A230,スキル!$A:$K,11,0),"Ｘ",J230+K230))</f>
        <v>36</v>
      </c>
      <c r="M230" s="9">
        <f>IF(C230="イベ","-",VLOOKUP(A230,スキル!$A:$K,10,0)*IF(C230="ハピ",10000,30000))</f>
        <v>1080000</v>
      </c>
      <c r="N230" s="9">
        <f t="shared" si="0"/>
        <v>0</v>
      </c>
      <c r="O230" s="9">
        <f>IF(C230="イベ","-",IF(E230=VLOOKUP(A230,スキル!$A:$K,11,0),0,IF(C230="ハピ",L230*10000,L230*30000)))</f>
        <v>1080000</v>
      </c>
      <c r="P230" s="6" t="s">
        <v>94</v>
      </c>
    </row>
    <row r="231" spans="1:16" ht="18" customHeight="1">
      <c r="A231" s="6">
        <v>229</v>
      </c>
      <c r="C231" s="6" t="s">
        <v>47</v>
      </c>
      <c r="D231" s="6" t="s">
        <v>367</v>
      </c>
      <c r="G231" s="6" t="str">
        <f>IF(E231="","",IF(E231=VLOOKUP(A231,スキル!$A:$K,11,0),"ス",VLOOKUP(A231,スキル!$A:$J,E231+4,FALSE)))</f>
        <v/>
      </c>
      <c r="H231" s="6" t="str">
        <f>IF(E231="","",IF(E231=VLOOKUP(A231,スキル!$A:$K,11,0),"キ",100/G231))</f>
        <v/>
      </c>
      <c r="I231" s="6" t="str">
        <f>IF(E231="","",IF(E231=VLOOKUP(A231,スキル!$A:$K,11,0),"ル",ROUND(F231/H231,1)))</f>
        <v/>
      </c>
      <c r="J231" s="8" t="str">
        <f>IF(E231="","",IF(E231=VLOOKUP(A231,スキル!$A:$K,11,0),"Ｍ",ROUND(G231-I231,0)))</f>
        <v/>
      </c>
      <c r="K231" s="6" t="str">
        <f ca="1">IF(E231="","",IF(E231=VLOOKUP(A231,スキル!$A:$K,11,0),"Ａ",IF(E231=VLOOKUP(A231,スキル!$A:$K,11,0)-1,0,SUM(OFFSET(スキル!$A$2,MATCH(A231,スキル!$A$3:$A$1048576,0),E231+4,1,5-E231)))))</f>
        <v/>
      </c>
      <c r="L231" s="8">
        <f>IF(E231="",VLOOKUP(A231,スキル!$A:$K,10,0),IF(E231=VLOOKUP(A231,スキル!$A:$K,11,0),"Ｘ",J231+K231))</f>
        <v>36</v>
      </c>
      <c r="M231" s="9">
        <f>IF(C231="イベ","-",VLOOKUP(A231,スキル!$A:$K,10,0)*IF(C231="ハピ",10000,30000))</f>
        <v>1080000</v>
      </c>
      <c r="N231" s="9">
        <f t="shared" si="0"/>
        <v>0</v>
      </c>
      <c r="O231" s="9">
        <f>IF(C231="イベ","-",IF(E231=VLOOKUP(A231,スキル!$A:$K,11,0),0,IF(C231="ハピ",L231*10000,L231*30000)))</f>
        <v>1080000</v>
      </c>
      <c r="P231" s="6" t="s">
        <v>49</v>
      </c>
    </row>
    <row r="232" spans="1:16" ht="18" customHeight="1">
      <c r="A232" s="6">
        <v>230</v>
      </c>
      <c r="C232" s="6" t="s">
        <v>47</v>
      </c>
      <c r="D232" s="6" t="s">
        <v>368</v>
      </c>
      <c r="G232" s="6" t="str">
        <f>IF(E232="","",IF(E232=VLOOKUP(A232,スキル!$A:$K,11,0),"ス",VLOOKUP(A232,スキル!$A:$J,E232+4,FALSE)))</f>
        <v/>
      </c>
      <c r="H232" s="6" t="str">
        <f>IF(E232="","",IF(E232=VLOOKUP(A232,スキル!$A:$K,11,0),"キ",100/G232))</f>
        <v/>
      </c>
      <c r="I232" s="6" t="str">
        <f>IF(E232="","",IF(E232=VLOOKUP(A232,スキル!$A:$K,11,0),"ル",ROUND(F232/H232,1)))</f>
        <v/>
      </c>
      <c r="J232" s="8" t="str">
        <f>IF(E232="","",IF(E232=VLOOKUP(A232,スキル!$A:$K,11,0),"Ｍ",ROUND(G232-I232,0)))</f>
        <v/>
      </c>
      <c r="K232" s="6" t="str">
        <f ca="1">IF(E232="","",IF(E232=VLOOKUP(A232,スキル!$A:$K,11,0),"Ａ",IF(E232=VLOOKUP(A232,スキル!$A:$K,11,0)-1,0,SUM(OFFSET(スキル!$A$2,MATCH(A232,スキル!$A$3:$A$1048576,0),E232+4,1,5-E232)))))</f>
        <v/>
      </c>
      <c r="L232" s="8">
        <f>IF(E232="",VLOOKUP(A232,スキル!$A:$K,10,0),IF(E232=VLOOKUP(A232,スキル!$A:$K,11,0),"Ｘ",J232+K232))</f>
        <v>36</v>
      </c>
      <c r="M232" s="9">
        <f>IF(C232="イベ","-",VLOOKUP(A232,スキル!$A:$K,10,0)*IF(C232="ハピ",10000,30000))</f>
        <v>1080000</v>
      </c>
      <c r="N232" s="9">
        <f t="shared" si="0"/>
        <v>0</v>
      </c>
      <c r="O232" s="9">
        <f>IF(C232="イベ","-",IF(E232=VLOOKUP(A232,スキル!$A:$K,11,0),0,IF(C232="ハピ",L232*10000,L232*30000)))</f>
        <v>1080000</v>
      </c>
      <c r="P232" s="6" t="s">
        <v>38</v>
      </c>
    </row>
    <row r="233" spans="1:16" ht="18" customHeight="1">
      <c r="A233" s="6">
        <v>231</v>
      </c>
      <c r="C233" s="6" t="s">
        <v>47</v>
      </c>
      <c r="D233" s="6" t="s">
        <v>369</v>
      </c>
      <c r="G233" s="6" t="str">
        <f>IF(E233="","",IF(E233=VLOOKUP(A233,スキル!$A:$K,11,0),"ス",VLOOKUP(A233,スキル!$A:$J,E233+4,FALSE)))</f>
        <v/>
      </c>
      <c r="H233" s="6" t="str">
        <f>IF(E233="","",IF(E233=VLOOKUP(A233,スキル!$A:$K,11,0),"キ",100/G233))</f>
        <v/>
      </c>
      <c r="I233" s="6" t="str">
        <f>IF(E233="","",IF(E233=VLOOKUP(A233,スキル!$A:$K,11,0),"ル",ROUND(F233/H233,1)))</f>
        <v/>
      </c>
      <c r="J233" s="8" t="str">
        <f>IF(E233="","",IF(E233=VLOOKUP(A233,スキル!$A:$K,11,0),"Ｍ",ROUND(G233-I233,0)))</f>
        <v/>
      </c>
      <c r="K233" s="6" t="str">
        <f ca="1">IF(E233="","",IF(E233=VLOOKUP(A233,スキル!$A:$K,11,0),"Ａ",IF(E233=VLOOKUP(A233,スキル!$A:$K,11,0)-1,0,SUM(OFFSET(スキル!$A$2,MATCH(A233,スキル!$A$3:$A$1048576,0),E233+4,1,5-E233)))))</f>
        <v/>
      </c>
      <c r="L233" s="8">
        <f>IF(E233="",VLOOKUP(A233,スキル!$A:$K,10,0),IF(E233=VLOOKUP(A233,スキル!$A:$K,11,0),"Ｘ",J233+K233))</f>
        <v>29</v>
      </c>
      <c r="M233" s="9">
        <f>IF(C233="イベ","-",VLOOKUP(A233,スキル!$A:$K,10,0)*IF(C233="ハピ",10000,30000))</f>
        <v>870000</v>
      </c>
      <c r="N233" s="9">
        <f t="shared" si="0"/>
        <v>0</v>
      </c>
      <c r="O233" s="9">
        <f>IF(C233="イベ","-",IF(E233=VLOOKUP(A233,スキル!$A:$K,11,0),0,IF(C233="ハピ",L233*10000,L233*30000)))</f>
        <v>870000</v>
      </c>
      <c r="P233" s="6" t="s">
        <v>13</v>
      </c>
    </row>
    <row r="234" spans="1:16" ht="18" customHeight="1">
      <c r="A234" s="6">
        <v>232</v>
      </c>
      <c r="C234" s="6" t="s">
        <v>47</v>
      </c>
      <c r="D234" s="6" t="s">
        <v>370</v>
      </c>
      <c r="G234" s="6" t="str">
        <f>IF(E234="","",IF(E234=VLOOKUP(A234,スキル!$A:$K,11,0),"ス",VLOOKUP(A234,スキル!$A:$J,E234+4,FALSE)))</f>
        <v/>
      </c>
      <c r="H234" s="6" t="str">
        <f>IF(E234="","",IF(E234=VLOOKUP(A234,スキル!$A:$K,11,0),"キ",100/G234))</f>
        <v/>
      </c>
      <c r="I234" s="6" t="str">
        <f>IF(E234="","",IF(E234=VLOOKUP(A234,スキル!$A:$K,11,0),"ル",ROUND(F234/H234,1)))</f>
        <v/>
      </c>
      <c r="J234" s="8" t="str">
        <f>IF(E234="","",IF(E234=VLOOKUP(A234,スキル!$A:$K,11,0),"Ｍ",ROUND(G234-I234,0)))</f>
        <v/>
      </c>
      <c r="K234" s="6" t="str">
        <f ca="1">IF(E234="","",IF(E234=VLOOKUP(A234,スキル!$A:$K,11,0),"Ａ",IF(E234=VLOOKUP(A234,スキル!$A:$K,11,0)-1,0,SUM(OFFSET(スキル!$A$2,MATCH(A234,スキル!$A$3:$A$1048576,0),E234+4,1,5-E234)))))</f>
        <v/>
      </c>
      <c r="L234" s="8">
        <f>IF(E234="",VLOOKUP(A234,スキル!$A:$K,10,0),IF(E234=VLOOKUP(A234,スキル!$A:$K,11,0),"Ｘ",J234+K234))</f>
        <v>29</v>
      </c>
      <c r="M234" s="9">
        <f>IF(C234="イベ","-",VLOOKUP(A234,スキル!$A:$K,10,0)*IF(C234="ハピ",10000,30000))</f>
        <v>870000</v>
      </c>
      <c r="N234" s="9">
        <f t="shared" si="0"/>
        <v>0</v>
      </c>
      <c r="O234" s="9">
        <f>IF(C234="イベ","-",IF(E234=VLOOKUP(A234,スキル!$A:$K,11,0),0,IF(C234="ハピ",L234*10000,L234*30000)))</f>
        <v>870000</v>
      </c>
      <c r="P234" s="6" t="s">
        <v>23</v>
      </c>
    </row>
    <row r="235" spans="1:16" ht="18" customHeight="1">
      <c r="A235" s="6">
        <v>233</v>
      </c>
      <c r="C235" s="6" t="s">
        <v>47</v>
      </c>
      <c r="D235" s="6" t="s">
        <v>371</v>
      </c>
      <c r="G235" s="6" t="str">
        <f>IF(E235="","",IF(E235=VLOOKUP(A235,スキル!$A:$K,11,0),"ス",VLOOKUP(A235,スキル!$A:$J,E235+4,FALSE)))</f>
        <v/>
      </c>
      <c r="H235" s="6" t="str">
        <f>IF(E235="","",IF(E235=VLOOKUP(A235,スキル!$A:$K,11,0),"キ",100/G235))</f>
        <v/>
      </c>
      <c r="I235" s="6" t="str">
        <f>IF(E235="","",IF(E235=VLOOKUP(A235,スキル!$A:$K,11,0),"ル",ROUND(F235/H235,1)))</f>
        <v/>
      </c>
      <c r="J235" s="8" t="str">
        <f>IF(E235="","",IF(E235=VLOOKUP(A235,スキル!$A:$K,11,0),"Ｍ",ROUND(G235-I235,0)))</f>
        <v/>
      </c>
      <c r="K235" s="6" t="str">
        <f ca="1">IF(E235="","",IF(E235=VLOOKUP(A235,スキル!$A:$K,11,0),"Ａ",IF(E235=VLOOKUP(A235,スキル!$A:$K,11,0)-1,0,SUM(OFFSET(スキル!$A$2,MATCH(A235,スキル!$A$3:$A$1048576,0),E235+4,1,5-E235)))))</f>
        <v/>
      </c>
      <c r="L235" s="8">
        <f>IF(E235="",VLOOKUP(A235,スキル!$A:$K,10,0),IF(E235=VLOOKUP(A235,スキル!$A:$K,11,0),"Ｘ",J235+K235))</f>
        <v>32</v>
      </c>
      <c r="M235" s="9">
        <f>IF(C235="イベ","-",VLOOKUP(A235,スキル!$A:$K,10,0)*IF(C235="ハピ",10000,30000))</f>
        <v>960000</v>
      </c>
      <c r="N235" s="9">
        <f t="shared" si="0"/>
        <v>0</v>
      </c>
      <c r="O235" s="9">
        <f>IF(C235="イベ","-",IF(E235=VLOOKUP(A235,スキル!$A:$K,11,0),0,IF(C235="ハピ",L235*10000,L235*30000)))</f>
        <v>960000</v>
      </c>
      <c r="P235" s="6" t="s">
        <v>13</v>
      </c>
    </row>
    <row r="236" spans="1:16" ht="18" customHeight="1">
      <c r="A236" s="6">
        <v>234</v>
      </c>
      <c r="C236" s="6" t="s">
        <v>47</v>
      </c>
      <c r="D236" s="6" t="s">
        <v>372</v>
      </c>
      <c r="G236" s="6" t="str">
        <f>IF(E236="","",IF(E236=VLOOKUP(A236,スキル!$A:$K,11,0),"ス",VLOOKUP(A236,スキル!$A:$J,E236+4,FALSE)))</f>
        <v/>
      </c>
      <c r="H236" s="6" t="str">
        <f>IF(E236="","",IF(E236=VLOOKUP(A236,スキル!$A:$K,11,0),"キ",100/G236))</f>
        <v/>
      </c>
      <c r="I236" s="6" t="str">
        <f>IF(E236="","",IF(E236=VLOOKUP(A236,スキル!$A:$K,11,0),"ル",ROUND(F236/H236,1)))</f>
        <v/>
      </c>
      <c r="J236" s="8" t="str">
        <f>IF(E236="","",IF(E236=VLOOKUP(A236,スキル!$A:$K,11,0),"Ｍ",ROUND(G236-I236,0)))</f>
        <v/>
      </c>
      <c r="K236" s="6" t="str">
        <f ca="1">IF(E236="","",IF(E236=VLOOKUP(A236,スキル!$A:$K,11,0),"Ａ",IF(E236=VLOOKUP(A236,スキル!$A:$K,11,0)-1,0,SUM(OFFSET(スキル!$A$2,MATCH(A236,スキル!$A$3:$A$1048576,0),E236+4,1,5-E236)))))</f>
        <v/>
      </c>
      <c r="L236" s="8">
        <f>IF(E236="",VLOOKUP(A236,スキル!$A:$K,10,0),IF(E236=VLOOKUP(A236,スキル!$A:$K,11,0),"Ｘ",J236+K236))</f>
        <v>32</v>
      </c>
      <c r="M236" s="9">
        <f>IF(C236="イベ","-",VLOOKUP(A236,スキル!$A:$K,10,0)*IF(C236="ハピ",10000,30000))</f>
        <v>960000</v>
      </c>
      <c r="N236" s="9">
        <f t="shared" si="0"/>
        <v>0</v>
      </c>
      <c r="O236" s="9">
        <f>IF(C236="イベ","-",IF(E236=VLOOKUP(A236,スキル!$A:$K,11,0),0,IF(C236="ハピ",L236*10000,L236*30000)))</f>
        <v>960000</v>
      </c>
      <c r="P236" s="6" t="s">
        <v>13</v>
      </c>
    </row>
    <row r="237" spans="1:16" ht="18" customHeight="1">
      <c r="A237" s="6">
        <v>235</v>
      </c>
      <c r="C237" s="6" t="s">
        <v>47</v>
      </c>
      <c r="D237" s="6" t="s">
        <v>373</v>
      </c>
      <c r="G237" s="6" t="str">
        <f>IF(E237="","",IF(E237=VLOOKUP(A237,スキル!$A:$K,11,0),"ス",VLOOKUP(A237,スキル!$A:$J,E237+4,FALSE)))</f>
        <v/>
      </c>
      <c r="H237" s="6" t="str">
        <f>IF(E237="","",IF(E237=VLOOKUP(A237,スキル!$A:$K,11,0),"キ",100/G237))</f>
        <v/>
      </c>
      <c r="I237" s="6" t="str">
        <f>IF(E237="","",IF(E237=VLOOKUP(A237,スキル!$A:$K,11,0),"ル",ROUND(F237/H237,1)))</f>
        <v/>
      </c>
      <c r="J237" s="8" t="str">
        <f>IF(E237="","",IF(E237=VLOOKUP(A237,スキル!$A:$K,11,0),"Ｍ",ROUND(G237-I237,0)))</f>
        <v/>
      </c>
      <c r="K237" s="6" t="str">
        <f ca="1">IF(E237="","",IF(E237=VLOOKUP(A237,スキル!$A:$K,11,0),"Ａ",IF(E237=VLOOKUP(A237,スキル!$A:$K,11,0)-1,0,SUM(OFFSET(スキル!$A$2,MATCH(A237,スキル!$A$3:$A$1048576,0),E237+4,1,5-E237)))))</f>
        <v/>
      </c>
      <c r="L237" s="8">
        <f>IF(E237="",VLOOKUP(A237,スキル!$A:$K,10,0),IF(E237=VLOOKUP(A237,スキル!$A:$K,11,0),"Ｘ",J237+K237))</f>
        <v>29</v>
      </c>
      <c r="M237" s="9">
        <f>IF(C237="イベ","-",VLOOKUP(A237,スキル!$A:$K,10,0)*IF(C237="ハピ",10000,30000))</f>
        <v>870000</v>
      </c>
      <c r="N237" s="9">
        <f t="shared" si="0"/>
        <v>0</v>
      </c>
      <c r="O237" s="9">
        <f>IF(C237="イベ","-",IF(E237=VLOOKUP(A237,スキル!$A:$K,11,0),0,IF(C237="ハピ",L237*10000,L237*30000)))</f>
        <v>870000</v>
      </c>
      <c r="P237" s="6" t="s">
        <v>374</v>
      </c>
    </row>
    <row r="238" spans="1:16" ht="18" customHeight="1">
      <c r="A238" s="6">
        <v>236</v>
      </c>
      <c r="C238" s="6" t="s">
        <v>47</v>
      </c>
      <c r="D238" s="6" t="s">
        <v>375</v>
      </c>
      <c r="G238" s="6" t="str">
        <f>IF(E238="","",IF(E238=VLOOKUP(A238,スキル!$A:$K,11,0),"ス",VLOOKUP(A238,スキル!$A:$J,E238+4,FALSE)))</f>
        <v/>
      </c>
      <c r="H238" s="6" t="str">
        <f>IF(E238="","",IF(E238=VLOOKUP(A238,スキル!$A:$K,11,0),"キ",100/G238))</f>
        <v/>
      </c>
      <c r="I238" s="6" t="str">
        <f>IF(E238="","",IF(E238=VLOOKUP(A238,スキル!$A:$K,11,0),"ル",ROUND(F238/H238,1)))</f>
        <v/>
      </c>
      <c r="J238" s="8" t="str">
        <f>IF(E238="","",IF(E238=VLOOKUP(A238,スキル!$A:$K,11,0),"Ｍ",ROUND(G238-I238,0)))</f>
        <v/>
      </c>
      <c r="K238" s="6" t="str">
        <f ca="1">IF(E238="","",IF(E238=VLOOKUP(A238,スキル!$A:$K,11,0),"Ａ",IF(E238=VLOOKUP(A238,スキル!$A:$K,11,0)-1,0,SUM(OFFSET(スキル!$A$2,MATCH(A238,スキル!$A$3:$A$1048576,0),E238+4,1,5-E238)))))</f>
        <v/>
      </c>
      <c r="L238" s="8">
        <f>IF(E238="",VLOOKUP(A238,スキル!$A:$K,10,0),IF(E238=VLOOKUP(A238,スキル!$A:$K,11,0),"Ｘ",J238+K238))</f>
        <v>29</v>
      </c>
      <c r="M238" s="9">
        <f>IF(C238="イベ","-",VLOOKUP(A238,スキル!$A:$K,10,0)*IF(C238="ハピ",10000,30000))</f>
        <v>870000</v>
      </c>
      <c r="N238" s="9">
        <f t="shared" si="0"/>
        <v>0</v>
      </c>
      <c r="O238" s="9">
        <f>IF(C238="イベ","-",IF(E238=VLOOKUP(A238,スキル!$A:$K,11,0),0,IF(C238="ハピ",L238*10000,L238*30000)))</f>
        <v>870000</v>
      </c>
      <c r="P238" s="6" t="s">
        <v>376</v>
      </c>
    </row>
    <row r="239" spans="1:16" ht="18" customHeight="1">
      <c r="A239" s="6">
        <v>237</v>
      </c>
      <c r="C239" s="6" t="s">
        <v>47</v>
      </c>
      <c r="D239" s="6" t="s">
        <v>377</v>
      </c>
      <c r="G239" s="6" t="str">
        <f>IF(E239="","",IF(E239=VLOOKUP(A239,スキル!$A:$K,11,0),"ス",VLOOKUP(A239,スキル!$A:$J,E239+4,FALSE)))</f>
        <v/>
      </c>
      <c r="H239" s="6" t="str">
        <f>IF(E239="","",IF(E239=VLOOKUP(A239,スキル!$A:$K,11,0),"キ",100/G239))</f>
        <v/>
      </c>
      <c r="I239" s="6" t="str">
        <f>IF(E239="","",IF(E239=VLOOKUP(A239,スキル!$A:$K,11,0),"ル",ROUND(F239/H239,1)))</f>
        <v/>
      </c>
      <c r="J239" s="8" t="str">
        <f>IF(E239="","",IF(E239=VLOOKUP(A239,スキル!$A:$K,11,0),"Ｍ",ROUND(G239-I239,0)))</f>
        <v/>
      </c>
      <c r="K239" s="6" t="str">
        <f ca="1">IF(E239="","",IF(E239=VLOOKUP(A239,スキル!$A:$K,11,0),"Ａ",IF(E239=VLOOKUP(A239,スキル!$A:$K,11,0)-1,0,SUM(OFFSET(スキル!$A$2,MATCH(A239,スキル!$A$3:$A$1048576,0),E239+4,1,5-E239)))))</f>
        <v/>
      </c>
      <c r="L239" s="8">
        <f>IF(E239="",VLOOKUP(A239,スキル!$A:$K,10,0),IF(E239=VLOOKUP(A239,スキル!$A:$K,11,0),"Ｘ",J239+K239))</f>
        <v>29</v>
      </c>
      <c r="M239" s="9">
        <f>IF(C239="イベ","-",VLOOKUP(A239,スキル!$A:$K,10,0)*IF(C239="ハピ",10000,30000))</f>
        <v>870000</v>
      </c>
      <c r="N239" s="9">
        <f t="shared" si="0"/>
        <v>0</v>
      </c>
      <c r="O239" s="9">
        <f>IF(C239="イベ","-",IF(E239=VLOOKUP(A239,スキル!$A:$K,11,0),0,IF(C239="ハピ",L239*10000,L239*30000)))</f>
        <v>870000</v>
      </c>
      <c r="P239" s="6" t="s">
        <v>44</v>
      </c>
    </row>
    <row r="240" spans="1:16" ht="18" customHeight="1">
      <c r="A240" s="6">
        <v>238</v>
      </c>
      <c r="C240" s="6" t="s">
        <v>47</v>
      </c>
      <c r="D240" s="6" t="s">
        <v>378</v>
      </c>
      <c r="G240" s="6" t="str">
        <f>IF(E240="","",IF(E240=VLOOKUP(A240,スキル!$A:$K,11,0),"ス",VLOOKUP(A240,スキル!$A:$J,E240+4,FALSE)))</f>
        <v/>
      </c>
      <c r="H240" s="6" t="str">
        <f>IF(E240="","",IF(E240=VLOOKUP(A240,スキル!$A:$K,11,0),"キ",100/G240))</f>
        <v/>
      </c>
      <c r="I240" s="6" t="str">
        <f>IF(E240="","",IF(E240=VLOOKUP(A240,スキル!$A:$K,11,0),"ル",ROUND(F240/H240,1)))</f>
        <v/>
      </c>
      <c r="J240" s="8" t="str">
        <f>IF(E240="","",IF(E240=VLOOKUP(A240,スキル!$A:$K,11,0),"Ｍ",ROUND(G240-I240,0)))</f>
        <v/>
      </c>
      <c r="K240" s="6" t="str">
        <f ca="1">IF(E240="","",IF(E240=VLOOKUP(A240,スキル!$A:$K,11,0),"Ａ",IF(E240=VLOOKUP(A240,スキル!$A:$K,11,0)-1,0,SUM(OFFSET(スキル!$A$2,MATCH(A240,スキル!$A$3:$A$1048576,0),E240+4,1,5-E240)))))</f>
        <v/>
      </c>
      <c r="L240" s="8">
        <f>IF(E240="",VLOOKUP(A240,スキル!$A:$K,10,0),IF(E240=VLOOKUP(A240,スキル!$A:$K,11,0),"Ｘ",J240+K240))</f>
        <v>36</v>
      </c>
      <c r="M240" s="9">
        <f>IF(C240="イベ","-",VLOOKUP(A240,スキル!$A:$K,10,0)*IF(C240="ハピ",10000,30000))</f>
        <v>1080000</v>
      </c>
      <c r="N240" s="9">
        <f t="shared" si="0"/>
        <v>0</v>
      </c>
      <c r="O240" s="9">
        <f>IF(C240="イベ","-",IF(E240=VLOOKUP(A240,スキル!$A:$K,11,0),0,IF(C240="ハピ",L240*10000,L240*30000)))</f>
        <v>1080000</v>
      </c>
      <c r="P240" s="6" t="s">
        <v>21</v>
      </c>
    </row>
    <row r="241" spans="1:16" ht="18" customHeight="1">
      <c r="A241" s="6">
        <v>239</v>
      </c>
      <c r="C241" s="6" t="s">
        <v>47</v>
      </c>
      <c r="D241" s="6" t="s">
        <v>379</v>
      </c>
      <c r="G241" s="6" t="str">
        <f>IF(E241="","",IF(E241=VLOOKUP(A241,スキル!$A:$K,11,0),"ス",VLOOKUP(A241,スキル!$A:$J,E241+4,FALSE)))</f>
        <v/>
      </c>
      <c r="H241" s="6" t="str">
        <f>IF(E241="","",IF(E241=VLOOKUP(A241,スキル!$A:$K,11,0),"キ",100/G241))</f>
        <v/>
      </c>
      <c r="I241" s="6" t="str">
        <f>IF(E241="","",IF(E241=VLOOKUP(A241,スキル!$A:$K,11,0),"ル",ROUND(F241/H241,1)))</f>
        <v/>
      </c>
      <c r="J241" s="8" t="str">
        <f>IF(E241="","",IF(E241=VLOOKUP(A241,スキル!$A:$K,11,0),"Ｍ",ROUND(G241-I241,0)))</f>
        <v/>
      </c>
      <c r="K241" s="6" t="str">
        <f ca="1">IF(E241="","",IF(E241=VLOOKUP(A241,スキル!$A:$K,11,0),"Ａ",IF(E241=VLOOKUP(A241,スキル!$A:$K,11,0)-1,0,SUM(OFFSET(スキル!$A$2,MATCH(A241,スキル!$A$3:$A$1048576,0),E241+4,1,5-E241)))))</f>
        <v/>
      </c>
      <c r="L241" s="8">
        <f>IF(E241="",VLOOKUP(A241,スキル!$A:$K,10,0),IF(E241=VLOOKUP(A241,スキル!$A:$K,11,0),"Ｘ",J241+K241))</f>
        <v>36</v>
      </c>
      <c r="M241" s="9">
        <f>IF(C241="イベ","-",VLOOKUP(A241,スキル!$A:$K,10,0)*IF(C241="ハピ",10000,30000))</f>
        <v>1080000</v>
      </c>
      <c r="N241" s="9">
        <f t="shared" si="0"/>
        <v>0</v>
      </c>
      <c r="O241" s="9">
        <f>IF(C241="イベ","-",IF(E241=VLOOKUP(A241,スキル!$A:$K,11,0),0,IF(C241="ハピ",L241*10000,L241*30000)))</f>
        <v>1080000</v>
      </c>
      <c r="P241" s="6" t="s">
        <v>380</v>
      </c>
    </row>
    <row r="242" spans="1:16" ht="18" customHeight="1">
      <c r="A242" s="6">
        <v>240</v>
      </c>
      <c r="C242" s="6" t="s">
        <v>47</v>
      </c>
      <c r="D242" s="6" t="s">
        <v>381</v>
      </c>
      <c r="G242" s="6" t="str">
        <f>IF(E242="","",IF(E242=VLOOKUP(A242,スキル!$A:$K,11,0),"ス",VLOOKUP(A242,スキル!$A:$J,E242+4,FALSE)))</f>
        <v/>
      </c>
      <c r="H242" s="6" t="str">
        <f>IF(E242="","",IF(E242=VLOOKUP(A242,スキル!$A:$K,11,0),"キ",100/G242))</f>
        <v/>
      </c>
      <c r="I242" s="6" t="str">
        <f>IF(E242="","",IF(E242=VLOOKUP(A242,スキル!$A:$K,11,0),"ル",ROUND(F242/H242,1)))</f>
        <v/>
      </c>
      <c r="J242" s="8" t="str">
        <f>IF(E242="","",IF(E242=VLOOKUP(A242,スキル!$A:$K,11,0),"Ｍ",ROUND(G242-I242,0)))</f>
        <v/>
      </c>
      <c r="K242" s="6" t="str">
        <f ca="1">IF(E242="","",IF(E242=VLOOKUP(A242,スキル!$A:$K,11,0),"Ａ",IF(E242=VLOOKUP(A242,スキル!$A:$K,11,0)-1,0,SUM(OFFSET(スキル!$A$2,MATCH(A242,スキル!$A$3:$A$1048576,0),E242+4,1,5-E242)))))</f>
        <v/>
      </c>
      <c r="L242" s="8">
        <f>IF(E242="",VLOOKUP(A242,スキル!$A:$K,10,0),IF(E242=VLOOKUP(A242,スキル!$A:$K,11,0),"Ｘ",J242+K242))</f>
        <v>36</v>
      </c>
      <c r="M242" s="9">
        <f>IF(C242="イベ","-",VLOOKUP(A242,スキル!$A:$K,10,0)*IF(C242="ハピ",10000,30000))</f>
        <v>1080000</v>
      </c>
      <c r="N242" s="9">
        <f t="shared" si="0"/>
        <v>0</v>
      </c>
      <c r="O242" s="9">
        <f>IF(C242="イベ","-",IF(E242=VLOOKUP(A242,スキル!$A:$K,11,0),0,IF(C242="ハピ",L242*10000,L242*30000)))</f>
        <v>1080000</v>
      </c>
      <c r="P242" s="6" t="s">
        <v>382</v>
      </c>
    </row>
    <row r="243" spans="1:16" ht="18" customHeight="1">
      <c r="A243" s="6">
        <v>241</v>
      </c>
      <c r="C243" s="6" t="s">
        <v>50</v>
      </c>
      <c r="D243" s="6" t="s">
        <v>383</v>
      </c>
      <c r="G243" s="6" t="str">
        <f>IF(E243="","",IF(E243=VLOOKUP(A243,スキル!$A:$K,11,0),"ス",VLOOKUP(A243,スキル!$A:$J,E243+4,FALSE)))</f>
        <v/>
      </c>
      <c r="H243" s="6" t="str">
        <f>IF(E243="","",IF(E243=VLOOKUP(A243,スキル!$A:$K,11,0),"キ",100/G243))</f>
        <v/>
      </c>
      <c r="I243" s="6" t="str">
        <f>IF(E243="","",IF(E243=VLOOKUP(A243,スキル!$A:$K,11,0),"ル",ROUND(F243/H243,1)))</f>
        <v/>
      </c>
      <c r="J243" s="8" t="str">
        <f>IF(E243="","",IF(E243=VLOOKUP(A243,スキル!$A:$K,11,0),"Ｍ",ROUND(G243-I243,0)))</f>
        <v/>
      </c>
      <c r="K243" s="6" t="str">
        <f ca="1">IF(E243="","",IF(E243=VLOOKUP(A243,スキル!$A:$K,11,0),"Ａ",IF(E243=VLOOKUP(A243,スキル!$A:$K,11,0)-1,0,SUM(OFFSET(スキル!$A$2,MATCH(A243,スキル!$A$3:$A$1048576,0),E243+4,1,5-E243)))))</f>
        <v/>
      </c>
      <c r="L243" s="8">
        <f>IF(E243="",VLOOKUP(A243,スキル!$A:$K,10,0),IF(E243=VLOOKUP(A243,スキル!$A:$K,11,0),"Ｘ",J243+K243))</f>
        <v>3</v>
      </c>
      <c r="M243" s="9" t="str">
        <f>IF(C243="イベ","-",VLOOKUP(A243,スキル!$A:$K,10,0)*IF(C243="ハピ",10000,30000))</f>
        <v>-</v>
      </c>
      <c r="N243" s="9" t="str">
        <f t="shared" si="0"/>
        <v>-</v>
      </c>
      <c r="O243" s="9" t="str">
        <f>IF(C243="イベ","-",IF(E243=VLOOKUP(A243,スキル!$A:$K,11,0),0,IF(C243="ハピ",L243*10000,L243*30000)))</f>
        <v>-</v>
      </c>
      <c r="P243" s="6" t="s">
        <v>49</v>
      </c>
    </row>
    <row r="244" spans="1:16" ht="18" customHeight="1">
      <c r="A244" s="6">
        <v>242</v>
      </c>
      <c r="C244" s="6" t="s">
        <v>47</v>
      </c>
      <c r="D244" s="6" t="s">
        <v>384</v>
      </c>
      <c r="G244" s="6" t="str">
        <f>IF(E244="","",IF(E244=VLOOKUP(A244,スキル!$A:$K,11,0),"ス",VLOOKUP(A244,スキル!$A:$J,E244+4,FALSE)))</f>
        <v/>
      </c>
      <c r="H244" s="6" t="str">
        <f>IF(E244="","",IF(E244=VLOOKUP(A244,スキル!$A:$K,11,0),"キ",100/G244))</f>
        <v/>
      </c>
      <c r="I244" s="6" t="str">
        <f>IF(E244="","",IF(E244=VLOOKUP(A244,スキル!$A:$K,11,0),"ル",ROUND(F244/H244,1)))</f>
        <v/>
      </c>
      <c r="J244" s="8" t="str">
        <f>IF(E244="","",IF(E244=VLOOKUP(A244,スキル!$A:$K,11,0),"Ｍ",ROUND(G244-I244,0)))</f>
        <v/>
      </c>
      <c r="K244" s="6" t="str">
        <f ca="1">IF(E244="","",IF(E244=VLOOKUP(A244,スキル!$A:$K,11,0),"Ａ",IF(E244=VLOOKUP(A244,スキル!$A:$K,11,0)-1,0,SUM(OFFSET(スキル!$A$2,MATCH(A244,スキル!$A$3:$A$1048576,0),E244+4,1,5-E244)))))</f>
        <v/>
      </c>
      <c r="L244" s="8">
        <f>IF(E244="",VLOOKUP(A244,スキル!$A:$K,10,0),IF(E244=VLOOKUP(A244,スキル!$A:$K,11,0),"Ｘ",J244+K244))</f>
        <v>29</v>
      </c>
      <c r="M244" s="9">
        <f>IF(C244="イベ","-",VLOOKUP(A244,スキル!$A:$K,10,0)*IF(C244="ハピ",10000,30000))</f>
        <v>870000</v>
      </c>
      <c r="N244" s="9">
        <f t="shared" si="0"/>
        <v>0</v>
      </c>
      <c r="O244" s="9">
        <f>IF(C244="イベ","-",IF(E244=VLOOKUP(A244,スキル!$A:$K,11,0),0,IF(C244="ハピ",L244*10000,L244*30000)))</f>
        <v>870000</v>
      </c>
      <c r="P244" s="6" t="s">
        <v>385</v>
      </c>
    </row>
    <row r="245" spans="1:16" ht="18" customHeight="1">
      <c r="A245" s="6">
        <v>243</v>
      </c>
      <c r="C245" s="6" t="s">
        <v>47</v>
      </c>
      <c r="D245" s="6" t="s">
        <v>386</v>
      </c>
      <c r="G245" s="6" t="str">
        <f>IF(E245="","",IF(E245=VLOOKUP(A245,スキル!$A:$K,11,0),"ス",VLOOKUP(A245,スキル!$A:$J,E245+4,FALSE)))</f>
        <v/>
      </c>
      <c r="H245" s="6" t="str">
        <f>IF(E245="","",IF(E245=VLOOKUP(A245,スキル!$A:$K,11,0),"キ",100/G245))</f>
        <v/>
      </c>
      <c r="I245" s="6" t="str">
        <f>IF(E245="","",IF(E245=VLOOKUP(A245,スキル!$A:$K,11,0),"ル",ROUND(F245/H245,1)))</f>
        <v/>
      </c>
      <c r="J245" s="8" t="str">
        <f>IF(E245="","",IF(E245=VLOOKUP(A245,スキル!$A:$K,11,0),"Ｍ",ROUND(G245-I245,0)))</f>
        <v/>
      </c>
      <c r="K245" s="6" t="str">
        <f ca="1">IF(E245="","",IF(E245=VLOOKUP(A245,スキル!$A:$K,11,0),"Ａ",IF(E245=VLOOKUP(A245,スキル!$A:$K,11,0)-1,0,SUM(OFFSET(スキル!$A$2,MATCH(A245,スキル!$A$3:$A$1048576,0),E245+4,1,5-E245)))))</f>
        <v/>
      </c>
      <c r="L245" s="8">
        <f>IF(E245="",VLOOKUP(A245,スキル!$A:$K,10,0),IF(E245=VLOOKUP(A245,スキル!$A:$K,11,0),"Ｘ",J245+K245))</f>
        <v>29</v>
      </c>
      <c r="M245" s="9">
        <f>IF(C245="イベ","-",VLOOKUP(A245,スキル!$A:$K,10,0)*IF(C245="ハピ",10000,30000))</f>
        <v>870000</v>
      </c>
      <c r="N245" s="9">
        <f t="shared" si="0"/>
        <v>0</v>
      </c>
      <c r="O245" s="9">
        <f>IF(C245="イベ","-",IF(E245=VLOOKUP(A245,スキル!$A:$K,11,0),0,IF(C245="ハピ",L245*10000,L245*30000)))</f>
        <v>870000</v>
      </c>
      <c r="P245" s="6" t="s">
        <v>23</v>
      </c>
    </row>
    <row r="246" spans="1:16" ht="18" customHeight="1">
      <c r="A246" s="6">
        <v>244</v>
      </c>
      <c r="C246" s="6" t="s">
        <v>47</v>
      </c>
      <c r="D246" s="6" t="s">
        <v>387</v>
      </c>
      <c r="G246" s="6" t="str">
        <f>IF(E246="","",IF(E246=VLOOKUP(A246,スキル!$A:$K,11,0),"ス",VLOOKUP(A246,スキル!$A:$J,E246+4,FALSE)))</f>
        <v/>
      </c>
      <c r="H246" s="6" t="str">
        <f>IF(E246="","",IF(E246=VLOOKUP(A246,スキル!$A:$K,11,0),"キ",100/G246))</f>
        <v/>
      </c>
      <c r="I246" s="6" t="str">
        <f>IF(E246="","",IF(E246=VLOOKUP(A246,スキル!$A:$K,11,0),"ル",ROUND(F246/H246,1)))</f>
        <v/>
      </c>
      <c r="J246" s="8" t="str">
        <f>IF(E246="","",IF(E246=VLOOKUP(A246,スキル!$A:$K,11,0),"Ｍ",ROUND(G246-I246,0)))</f>
        <v/>
      </c>
      <c r="K246" s="6" t="str">
        <f ca="1">IF(E246="","",IF(E246=VLOOKUP(A246,スキル!$A:$K,11,0),"Ａ",IF(E246=VLOOKUP(A246,スキル!$A:$K,11,0)-1,0,SUM(OFFSET(スキル!$A$2,MATCH(A246,スキル!$A$3:$A$1048576,0),E246+4,1,5-E246)))))</f>
        <v/>
      </c>
      <c r="L246" s="8">
        <f>IF(E246="",VLOOKUP(A246,スキル!$A:$K,10,0),IF(E246=VLOOKUP(A246,スキル!$A:$K,11,0),"Ｘ",J246+K246))</f>
        <v>36</v>
      </c>
      <c r="M246" s="9">
        <f>IF(C246="イベ","-",VLOOKUP(A246,スキル!$A:$K,10,0)*IF(C246="ハピ",10000,30000))</f>
        <v>1080000</v>
      </c>
      <c r="N246" s="9">
        <f t="shared" si="0"/>
        <v>0</v>
      </c>
      <c r="O246" s="9">
        <f>IF(C246="イベ","-",IF(E246=VLOOKUP(A246,スキル!$A:$K,11,0),0,IF(C246="ハピ",L246*10000,L246*30000)))</f>
        <v>1080000</v>
      </c>
      <c r="P246" s="6" t="s">
        <v>13</v>
      </c>
    </row>
    <row r="247" spans="1:16" ht="18" customHeight="1">
      <c r="A247" s="6">
        <v>245</v>
      </c>
      <c r="C247" s="6" t="s">
        <v>47</v>
      </c>
      <c r="D247" s="6" t="s">
        <v>388</v>
      </c>
      <c r="G247" s="6" t="str">
        <f>IF(E247="","",IF(E247=VLOOKUP(A247,スキル!$A:$K,11,0),"ス",VLOOKUP(A247,スキル!$A:$J,E247+4,FALSE)))</f>
        <v/>
      </c>
      <c r="H247" s="6" t="str">
        <f>IF(E247="","",IF(E247=VLOOKUP(A247,スキル!$A:$K,11,0),"キ",100/G247))</f>
        <v/>
      </c>
      <c r="I247" s="6" t="str">
        <f>IF(E247="","",IF(E247=VLOOKUP(A247,スキル!$A:$K,11,0),"ル",ROUND(F247/H247,1)))</f>
        <v/>
      </c>
      <c r="J247" s="8" t="str">
        <f>IF(E247="","",IF(E247=VLOOKUP(A247,スキル!$A:$K,11,0),"Ｍ",ROUND(G247-I247,0)))</f>
        <v/>
      </c>
      <c r="K247" s="6" t="str">
        <f ca="1">IF(E247="","",IF(E247=VLOOKUP(A247,スキル!$A:$K,11,0),"Ａ",IF(E247=VLOOKUP(A247,スキル!$A:$K,11,0)-1,0,SUM(OFFSET(スキル!$A$2,MATCH(A247,スキル!$A$3:$A$1048576,0),E247+4,1,5-E247)))))</f>
        <v/>
      </c>
      <c r="L247" s="8">
        <f>IF(E247="",VLOOKUP(A247,スキル!$A:$K,10,0),IF(E247=VLOOKUP(A247,スキル!$A:$K,11,0),"Ｘ",J247+K247))</f>
        <v>32</v>
      </c>
      <c r="M247" s="9">
        <f>IF(C247="イベ","-",VLOOKUP(A247,スキル!$A:$K,10,0)*IF(C247="ハピ",10000,30000))</f>
        <v>960000</v>
      </c>
      <c r="N247" s="9">
        <f t="shared" si="0"/>
        <v>0</v>
      </c>
      <c r="O247" s="9">
        <f>IF(C247="イベ","-",IF(E247=VLOOKUP(A247,スキル!$A:$K,11,0),0,IF(C247="ハピ",L247*10000,L247*30000)))</f>
        <v>960000</v>
      </c>
      <c r="P247" s="6" t="s">
        <v>389</v>
      </c>
    </row>
    <row r="248" spans="1:16" ht="18" customHeight="1">
      <c r="A248" s="6">
        <v>246</v>
      </c>
      <c r="C248" s="6" t="s">
        <v>47</v>
      </c>
      <c r="D248" s="6" t="s">
        <v>390</v>
      </c>
      <c r="G248" s="6" t="str">
        <f>IF(E248="","",IF(E248=VLOOKUP(A248,スキル!$A:$K,11,0),"ス",VLOOKUP(A248,スキル!$A:$J,E248+4,FALSE)))</f>
        <v/>
      </c>
      <c r="H248" s="6" t="str">
        <f>IF(E248="","",IF(E248=VLOOKUP(A248,スキル!$A:$K,11,0),"キ",100/G248))</f>
        <v/>
      </c>
      <c r="I248" s="6" t="str">
        <f>IF(E248="","",IF(E248=VLOOKUP(A248,スキル!$A:$K,11,0),"ル",ROUND(F248/H248,1)))</f>
        <v/>
      </c>
      <c r="J248" s="8" t="str">
        <f>IF(E248="","",IF(E248=VLOOKUP(A248,スキル!$A:$K,11,0),"Ｍ",ROUND(G248-I248,0)))</f>
        <v/>
      </c>
      <c r="K248" s="6" t="str">
        <f ca="1">IF(E248="","",IF(E248=VLOOKUP(A248,スキル!$A:$K,11,0),"Ａ",IF(E248=VLOOKUP(A248,スキル!$A:$K,11,0)-1,0,SUM(OFFSET(スキル!$A$2,MATCH(A248,スキル!$A$3:$A$1048576,0),E248+4,1,5-E248)))))</f>
        <v/>
      </c>
      <c r="L248" s="8">
        <f>IF(E248="",VLOOKUP(A248,スキル!$A:$K,10,0),IF(E248=VLOOKUP(A248,スキル!$A:$K,11,0),"Ｘ",J248+K248))</f>
        <v>29</v>
      </c>
      <c r="M248" s="9">
        <f>IF(C248="イベ","-",VLOOKUP(A248,スキル!$A:$K,10,0)*IF(C248="ハピ",10000,30000))</f>
        <v>870000</v>
      </c>
      <c r="N248" s="9">
        <f t="shared" si="0"/>
        <v>0</v>
      </c>
      <c r="O248" s="9">
        <f>IF(C248="イベ","-",IF(E248=VLOOKUP(A248,スキル!$A:$K,11,0),0,IF(C248="ハピ",L248*10000,L248*30000)))</f>
        <v>870000</v>
      </c>
      <c r="P248" s="6" t="s">
        <v>38</v>
      </c>
    </row>
    <row r="249" spans="1:16" ht="18" customHeight="1">
      <c r="A249" s="6">
        <v>247</v>
      </c>
      <c r="C249" s="6" t="s">
        <v>47</v>
      </c>
      <c r="D249" s="6" t="s">
        <v>391</v>
      </c>
      <c r="G249" s="6" t="str">
        <f>IF(E249="","",IF(E249=VLOOKUP(A249,スキル!$A:$K,11,0),"ス",VLOOKUP(A249,スキル!$A:$J,E249+4,FALSE)))</f>
        <v/>
      </c>
      <c r="H249" s="6" t="str">
        <f>IF(E249="","",IF(E249=VLOOKUP(A249,スキル!$A:$K,11,0),"キ",100/G249))</f>
        <v/>
      </c>
      <c r="I249" s="6" t="str">
        <f>IF(E249="","",IF(E249=VLOOKUP(A249,スキル!$A:$K,11,0),"ル",ROUND(F249/H249,1)))</f>
        <v/>
      </c>
      <c r="J249" s="8" t="str">
        <f>IF(E249="","",IF(E249=VLOOKUP(A249,スキル!$A:$K,11,0),"Ｍ",ROUND(G249-I249,0)))</f>
        <v/>
      </c>
      <c r="K249" s="6" t="str">
        <f ca="1">IF(E249="","",IF(E249=VLOOKUP(A249,スキル!$A:$K,11,0),"Ａ",IF(E249=VLOOKUP(A249,スキル!$A:$K,11,0)-1,0,SUM(OFFSET(スキル!$A$2,MATCH(A249,スキル!$A$3:$A$1048576,0),E249+4,1,5-E249)))))</f>
        <v/>
      </c>
      <c r="L249" s="8">
        <f>IF(E249="",VLOOKUP(A249,スキル!$A:$K,10,0),IF(E249=VLOOKUP(A249,スキル!$A:$K,11,0),"Ｘ",J249+K249))</f>
        <v>32</v>
      </c>
      <c r="M249" s="9">
        <f>IF(C249="イベ","-",VLOOKUP(A249,スキル!$A:$K,10,0)*IF(C249="ハピ",10000,30000))</f>
        <v>960000</v>
      </c>
      <c r="N249" s="9">
        <f t="shared" si="0"/>
        <v>0</v>
      </c>
      <c r="O249" s="9">
        <f>IF(C249="イベ","-",IF(E249=VLOOKUP(A249,スキル!$A:$K,11,0),0,IF(C249="ハピ",L249*10000,L249*30000)))</f>
        <v>960000</v>
      </c>
      <c r="P249" s="6" t="s">
        <v>49</v>
      </c>
    </row>
    <row r="250" spans="1:16" ht="18" customHeight="1">
      <c r="A250" s="6">
        <v>248</v>
      </c>
      <c r="C250" s="6" t="s">
        <v>47</v>
      </c>
      <c r="D250" s="6" t="s">
        <v>392</v>
      </c>
      <c r="G250" s="6" t="str">
        <f>IF(E250="","",IF(E250=VLOOKUP(A250,スキル!$A:$K,11,0),"ス",VLOOKUP(A250,スキル!$A:$J,E250+4,FALSE)))</f>
        <v/>
      </c>
      <c r="H250" s="6" t="str">
        <f>IF(E250="","",IF(E250=VLOOKUP(A250,スキル!$A:$K,11,0),"キ",100/G250))</f>
        <v/>
      </c>
      <c r="I250" s="6" t="str">
        <f>IF(E250="","",IF(E250=VLOOKUP(A250,スキル!$A:$K,11,0),"ル",ROUND(F250/H250,1)))</f>
        <v/>
      </c>
      <c r="J250" s="8" t="str">
        <f>IF(E250="","",IF(E250=VLOOKUP(A250,スキル!$A:$K,11,0),"Ｍ",ROUND(G250-I250,0)))</f>
        <v/>
      </c>
      <c r="K250" s="6" t="str">
        <f ca="1">IF(E250="","",IF(E250=VLOOKUP(A250,スキル!$A:$K,11,0),"Ａ",IF(E250=VLOOKUP(A250,スキル!$A:$K,11,0)-1,0,SUM(OFFSET(スキル!$A$2,MATCH(A250,スキル!$A$3:$A$1048576,0),E250+4,1,5-E250)))))</f>
        <v/>
      </c>
      <c r="L250" s="8">
        <f>IF(E250="",VLOOKUP(A250,スキル!$A:$K,10,0),IF(E250=VLOOKUP(A250,スキル!$A:$K,11,0),"Ｘ",J250+K250))</f>
        <v>29</v>
      </c>
      <c r="M250" s="9">
        <f>IF(C250="イベ","-",VLOOKUP(A250,スキル!$A:$K,10,0)*IF(C250="ハピ",10000,30000))</f>
        <v>870000</v>
      </c>
      <c r="N250" s="9">
        <f t="shared" si="0"/>
        <v>0</v>
      </c>
      <c r="O250" s="9">
        <f>IF(C250="イベ","-",IF(E250=VLOOKUP(A250,スキル!$A:$K,11,0),0,IF(C250="ハピ",L250*10000,L250*30000)))</f>
        <v>870000</v>
      </c>
      <c r="P250" s="6" t="s">
        <v>393</v>
      </c>
    </row>
    <row r="251" spans="1:16" ht="18" customHeight="1">
      <c r="A251" s="6">
        <v>249</v>
      </c>
      <c r="C251" s="6" t="s">
        <v>47</v>
      </c>
      <c r="D251" s="6" t="s">
        <v>394</v>
      </c>
      <c r="G251" s="6" t="str">
        <f>IF(E251="","",IF(E251=VLOOKUP(A251,スキル!$A:$K,11,0),"ス",VLOOKUP(A251,スキル!$A:$J,E251+4,FALSE)))</f>
        <v/>
      </c>
      <c r="H251" s="6" t="str">
        <f>IF(E251="","",IF(E251=VLOOKUP(A251,スキル!$A:$K,11,0),"キ",100/G251))</f>
        <v/>
      </c>
      <c r="I251" s="6" t="str">
        <f>IF(E251="","",IF(E251=VLOOKUP(A251,スキル!$A:$K,11,0),"ル",ROUND(F251/H251,1)))</f>
        <v/>
      </c>
      <c r="J251" s="8" t="str">
        <f>IF(E251="","",IF(E251=VLOOKUP(A251,スキル!$A:$K,11,0),"Ｍ",ROUND(G251-I251,0)))</f>
        <v/>
      </c>
      <c r="K251" s="6" t="str">
        <f ca="1">IF(E251="","",IF(E251=VLOOKUP(A251,スキル!$A:$K,11,0),"Ａ",IF(E251=VLOOKUP(A251,スキル!$A:$K,11,0)-1,0,SUM(OFFSET(スキル!$A$2,MATCH(A251,スキル!$A$3:$A$1048576,0),E251+4,1,5-E251)))))</f>
        <v/>
      </c>
      <c r="L251" s="8">
        <f>IF(E251="",VLOOKUP(A251,スキル!$A:$K,10,0),IF(E251=VLOOKUP(A251,スキル!$A:$K,11,0),"Ｘ",J251+K251))</f>
        <v>29</v>
      </c>
      <c r="M251" s="9">
        <f>IF(C251="イベ","-",VLOOKUP(A251,スキル!$A:$K,10,0)*IF(C251="ハピ",10000,30000))</f>
        <v>870000</v>
      </c>
      <c r="N251" s="9">
        <f t="shared" si="0"/>
        <v>0</v>
      </c>
      <c r="O251" s="9">
        <f>IF(C251="イベ","-",IF(E251=VLOOKUP(A251,スキル!$A:$K,11,0),0,IF(C251="ハピ",L251*10000,L251*30000)))</f>
        <v>870000</v>
      </c>
      <c r="P251" s="6" t="s">
        <v>89</v>
      </c>
    </row>
    <row r="252" spans="1:16" ht="18" customHeight="1">
      <c r="A252" s="6">
        <v>250</v>
      </c>
      <c r="C252" s="6" t="s">
        <v>50</v>
      </c>
      <c r="D252" s="6" t="s">
        <v>395</v>
      </c>
      <c r="G252" s="6" t="str">
        <f>IF(E252="","",IF(E252=VLOOKUP(A252,スキル!$A:$K,11,0),"ス",VLOOKUP(A252,スキル!$A:$J,E252+4,FALSE)))</f>
        <v/>
      </c>
      <c r="H252" s="6" t="str">
        <f>IF(E252="","",IF(E252=VLOOKUP(A252,スキル!$A:$K,11,0),"キ",100/G252))</f>
        <v/>
      </c>
      <c r="I252" s="6" t="str">
        <f>IF(E252="","",IF(E252=VLOOKUP(A252,スキル!$A:$K,11,0),"ル",ROUND(F252/H252,1)))</f>
        <v/>
      </c>
      <c r="J252" s="8" t="str">
        <f>IF(E252="","",IF(E252=VLOOKUP(A252,スキル!$A:$K,11,0),"Ｍ",ROUND(G252-I252,0)))</f>
        <v/>
      </c>
      <c r="K252" s="6" t="str">
        <f ca="1">IF(E252="","",IF(E252=VLOOKUP(A252,スキル!$A:$K,11,0),"Ａ",IF(E252=VLOOKUP(A252,スキル!$A:$K,11,0)-1,0,SUM(OFFSET(スキル!$A$2,MATCH(A252,スキル!$A$3:$A$1048576,0),E252+4,1,5-E252)))))</f>
        <v/>
      </c>
      <c r="L252" s="8">
        <f>IF(E252="",VLOOKUP(A252,スキル!$A:$K,10,0),IF(E252=VLOOKUP(A252,スキル!$A:$K,11,0),"Ｘ",J252+K252))</f>
        <v>27</v>
      </c>
      <c r="M252" s="9" t="str">
        <f>IF(C252="イベ","-",VLOOKUP(A252,スキル!$A:$K,10,0)*IF(C252="ハピ",10000,30000))</f>
        <v>-</v>
      </c>
      <c r="N252" s="9" t="str">
        <f t="shared" si="0"/>
        <v>-</v>
      </c>
      <c r="O252" s="9" t="str">
        <f>IF(C252="イベ","-",IF(E252=VLOOKUP(A252,スキル!$A:$K,11,0),0,IF(C252="ハピ",L252*10000,L252*30000)))</f>
        <v>-</v>
      </c>
      <c r="P252" s="6" t="s">
        <v>396</v>
      </c>
    </row>
    <row r="253" spans="1:16" ht="18" customHeight="1">
      <c r="A253" s="6">
        <v>251</v>
      </c>
      <c r="C253" s="6" t="s">
        <v>47</v>
      </c>
      <c r="D253" s="6" t="s">
        <v>397</v>
      </c>
      <c r="G253" s="6" t="str">
        <f>IF(E253="","",IF(E253=VLOOKUP(A253,スキル!$A:$K,11,0),"ス",VLOOKUP(A253,スキル!$A:$J,E253+4,FALSE)))</f>
        <v/>
      </c>
      <c r="H253" s="6" t="str">
        <f>IF(E253="","",IF(E253=VLOOKUP(A253,スキル!$A:$K,11,0),"キ",100/G253))</f>
        <v/>
      </c>
      <c r="I253" s="6" t="str">
        <f>IF(E253="","",IF(E253=VLOOKUP(A253,スキル!$A:$K,11,0),"ル",ROUND(F253/H253,1)))</f>
        <v/>
      </c>
      <c r="J253" s="8" t="str">
        <f>IF(E253="","",IF(E253=VLOOKUP(A253,スキル!$A:$K,11,0),"Ｍ",ROUND(G253-I253,0)))</f>
        <v/>
      </c>
      <c r="K253" s="6" t="str">
        <f ca="1">IF(E253="","",IF(E253=VLOOKUP(A253,スキル!$A:$K,11,0),"Ａ",IF(E253=VLOOKUP(A253,スキル!$A:$K,11,0)-1,0,SUM(OFFSET(スキル!$A$2,MATCH(A253,スキル!$A$3:$A$1048576,0),E253+4,1,5-E253)))))</f>
        <v/>
      </c>
      <c r="L253" s="8">
        <f>IF(E253="",VLOOKUP(A253,スキル!$A:$K,10,0),IF(E253=VLOOKUP(A253,スキル!$A:$K,11,0),"Ｘ",J253+K253))</f>
        <v>36</v>
      </c>
      <c r="M253" s="9">
        <f>IF(C253="イベ","-",VLOOKUP(A253,スキル!$A:$K,10,0)*IF(C253="ハピ",10000,30000))</f>
        <v>1080000</v>
      </c>
      <c r="N253" s="9">
        <f t="shared" si="0"/>
        <v>0</v>
      </c>
      <c r="O253" s="9">
        <f>IF(C253="イベ","-",IF(E253=VLOOKUP(A253,スキル!$A:$K,11,0),0,IF(C253="ハピ",L253*10000,L253*30000)))</f>
        <v>1080000</v>
      </c>
      <c r="P253" s="6" t="s">
        <v>42</v>
      </c>
    </row>
    <row r="254" spans="1:16" ht="18" customHeight="1">
      <c r="A254" s="6">
        <v>252</v>
      </c>
      <c r="C254" s="6" t="s">
        <v>47</v>
      </c>
      <c r="D254" s="6" t="s">
        <v>398</v>
      </c>
      <c r="G254" s="6" t="str">
        <f>IF(E254="","",IF(E254=VLOOKUP(A254,スキル!$A:$K,11,0),"ス",VLOOKUP(A254,スキル!$A:$J,E254+4,FALSE)))</f>
        <v/>
      </c>
      <c r="H254" s="6" t="str">
        <f>IF(E254="","",IF(E254=VLOOKUP(A254,スキル!$A:$K,11,0),"キ",100/G254))</f>
        <v/>
      </c>
      <c r="I254" s="6" t="str">
        <f>IF(E254="","",IF(E254=VLOOKUP(A254,スキル!$A:$K,11,0),"ル",ROUND(F254/H254,1)))</f>
        <v/>
      </c>
      <c r="J254" s="8" t="str">
        <f>IF(E254="","",IF(E254=VLOOKUP(A254,スキル!$A:$K,11,0),"Ｍ",ROUND(G254-I254,0)))</f>
        <v/>
      </c>
      <c r="K254" s="6" t="str">
        <f ca="1">IF(E254="","",IF(E254=VLOOKUP(A254,スキル!$A:$K,11,0),"Ａ",IF(E254=VLOOKUP(A254,スキル!$A:$K,11,0)-1,0,SUM(OFFSET(スキル!$A$2,MATCH(A254,スキル!$A$3:$A$1048576,0),E254+4,1,5-E254)))))</f>
        <v/>
      </c>
      <c r="L254" s="8">
        <f>IF(E254="",VLOOKUP(A254,スキル!$A:$K,10,0),IF(E254=VLOOKUP(A254,スキル!$A:$K,11,0),"Ｘ",J254+K254))</f>
        <v>36</v>
      </c>
      <c r="M254" s="9">
        <f>IF(C254="イベ","-",VLOOKUP(A254,スキル!$A:$K,10,0)*IF(C254="ハピ",10000,30000))</f>
        <v>1080000</v>
      </c>
      <c r="N254" s="9">
        <f t="shared" si="0"/>
        <v>0</v>
      </c>
      <c r="O254" s="9">
        <f>IF(C254="イベ","-",IF(E254=VLOOKUP(A254,スキル!$A:$K,11,0),0,IF(C254="ハピ",L254*10000,L254*30000)))</f>
        <v>1080000</v>
      </c>
      <c r="P254" s="6" t="s">
        <v>38</v>
      </c>
    </row>
    <row r="255" spans="1:16" ht="18" customHeight="1">
      <c r="A255" s="6">
        <v>253</v>
      </c>
      <c r="C255" s="6" t="s">
        <v>47</v>
      </c>
      <c r="D255" s="6" t="s">
        <v>399</v>
      </c>
      <c r="G255" s="6" t="str">
        <f>IF(E255="","",IF(E255=VLOOKUP(A255,スキル!$A:$K,11,0),"ス",VLOOKUP(A255,スキル!$A:$J,E255+4,FALSE)))</f>
        <v/>
      </c>
      <c r="H255" s="6" t="str">
        <f>IF(E255="","",IF(E255=VLOOKUP(A255,スキル!$A:$K,11,0),"キ",100/G255))</f>
        <v/>
      </c>
      <c r="I255" s="6" t="str">
        <f>IF(E255="","",IF(E255=VLOOKUP(A255,スキル!$A:$K,11,0),"ル",ROUND(F255/H255,1)))</f>
        <v/>
      </c>
      <c r="J255" s="8" t="str">
        <f>IF(E255="","",IF(E255=VLOOKUP(A255,スキル!$A:$K,11,0),"Ｍ",ROUND(G255-I255,0)))</f>
        <v/>
      </c>
      <c r="K255" s="6" t="str">
        <f ca="1">IF(E255="","",IF(E255=VLOOKUP(A255,スキル!$A:$K,11,0),"Ａ",IF(E255=VLOOKUP(A255,スキル!$A:$K,11,0)-1,0,SUM(OFFSET(スキル!$A$2,MATCH(A255,スキル!$A$3:$A$1048576,0),E255+4,1,5-E255)))))</f>
        <v/>
      </c>
      <c r="L255" s="8">
        <f>IF(E255="",VLOOKUP(A255,スキル!$A:$K,10,0),IF(E255=VLOOKUP(A255,スキル!$A:$K,11,0),"Ｘ",J255+K255))</f>
        <v>29</v>
      </c>
      <c r="M255" s="9">
        <f>IF(C255="イベ","-",VLOOKUP(A255,スキル!$A:$K,10,0)*IF(C255="ハピ",10000,30000))</f>
        <v>870000</v>
      </c>
      <c r="N255" s="9">
        <f t="shared" si="0"/>
        <v>0</v>
      </c>
      <c r="O255" s="9">
        <f>IF(C255="イベ","-",IF(E255=VLOOKUP(A255,スキル!$A:$K,11,0),0,IF(C255="ハピ",L255*10000,L255*30000)))</f>
        <v>870000</v>
      </c>
      <c r="P255" s="6" t="s">
        <v>177</v>
      </c>
    </row>
    <row r="256" spans="1:16" ht="18" customHeight="1">
      <c r="A256" s="6">
        <v>254</v>
      </c>
      <c r="C256" s="6" t="s">
        <v>47</v>
      </c>
      <c r="D256" s="6" t="s">
        <v>400</v>
      </c>
      <c r="G256" s="6" t="str">
        <f>IF(E256="","",IF(E256=VLOOKUP(A256,スキル!$A:$K,11,0),"ス",VLOOKUP(A256,スキル!$A:$J,E256+4,FALSE)))</f>
        <v/>
      </c>
      <c r="H256" s="6" t="str">
        <f>IF(E256="","",IF(E256=VLOOKUP(A256,スキル!$A:$K,11,0),"キ",100/G256))</f>
        <v/>
      </c>
      <c r="I256" s="6" t="str">
        <f>IF(E256="","",IF(E256=VLOOKUP(A256,スキル!$A:$K,11,0),"ル",ROUND(F256/H256,1)))</f>
        <v/>
      </c>
      <c r="J256" s="8" t="str">
        <f>IF(E256="","",IF(E256=VLOOKUP(A256,スキル!$A:$K,11,0),"Ｍ",ROUND(G256-I256,0)))</f>
        <v/>
      </c>
      <c r="K256" s="6" t="str">
        <f ca="1">IF(E256="","",IF(E256=VLOOKUP(A256,スキル!$A:$K,11,0),"Ａ",IF(E256=VLOOKUP(A256,スキル!$A:$K,11,0)-1,0,SUM(OFFSET(スキル!$A$2,MATCH(A256,スキル!$A$3:$A$1048576,0),E256+4,1,5-E256)))))</f>
        <v/>
      </c>
      <c r="L256" s="8">
        <f>IF(E256="",VLOOKUP(A256,スキル!$A:$K,10,0),IF(E256=VLOOKUP(A256,スキル!$A:$K,11,0),"Ｘ",J256+K256))</f>
        <v>29</v>
      </c>
      <c r="M256" s="9">
        <f>IF(C256="イベ","-",VLOOKUP(A256,スキル!$A:$K,10,0)*IF(C256="ハピ",10000,30000))</f>
        <v>870000</v>
      </c>
      <c r="N256" s="9">
        <f t="shared" si="0"/>
        <v>0</v>
      </c>
      <c r="O256" s="9">
        <f>IF(C256="イベ","-",IF(E256=VLOOKUP(A256,スキル!$A:$K,11,0),0,IF(C256="ハピ",L256*10000,L256*30000)))</f>
        <v>870000</v>
      </c>
      <c r="P256" s="6" t="s">
        <v>401</v>
      </c>
    </row>
    <row r="257" spans="1:16" ht="18" customHeight="1">
      <c r="A257" s="6">
        <v>255</v>
      </c>
      <c r="C257" s="6" t="s">
        <v>47</v>
      </c>
      <c r="D257" s="6" t="s">
        <v>402</v>
      </c>
      <c r="G257" s="6" t="str">
        <f>IF(E257="","",IF(E257=VLOOKUP(A257,スキル!$A:$K,11,0),"ス",VLOOKUP(A257,スキル!$A:$J,E257+4,FALSE)))</f>
        <v/>
      </c>
      <c r="H257" s="6" t="str">
        <f>IF(E257="","",IF(E257=VLOOKUP(A257,スキル!$A:$K,11,0),"キ",100/G257))</f>
        <v/>
      </c>
      <c r="I257" s="6" t="str">
        <f>IF(E257="","",IF(E257=VLOOKUP(A257,スキル!$A:$K,11,0),"ル",ROUND(F257/H257,1)))</f>
        <v/>
      </c>
      <c r="J257" s="8" t="str">
        <f>IF(E257="","",IF(E257=VLOOKUP(A257,スキル!$A:$K,11,0),"Ｍ",ROUND(G257-I257,0)))</f>
        <v/>
      </c>
      <c r="K257" s="6" t="str">
        <f ca="1">IF(E257="","",IF(E257=VLOOKUP(A257,スキル!$A:$K,11,0),"Ａ",IF(E257=VLOOKUP(A257,スキル!$A:$K,11,0)-1,0,SUM(OFFSET(スキル!$A$2,MATCH(A257,スキル!$A$3:$A$1048576,0),E257+4,1,5-E257)))))</f>
        <v/>
      </c>
      <c r="L257" s="8">
        <f>IF(E257="",VLOOKUP(A257,スキル!$A:$K,10,0),IF(E257=VLOOKUP(A257,スキル!$A:$K,11,0),"Ｘ",J257+K257))</f>
        <v>35</v>
      </c>
      <c r="M257" s="9">
        <f>IF(C257="イベ","-",VLOOKUP(A257,スキル!$A:$K,10,0)*IF(C257="ハピ",10000,30000))</f>
        <v>1050000</v>
      </c>
      <c r="N257" s="9">
        <f t="shared" si="0"/>
        <v>0</v>
      </c>
      <c r="O257" s="9">
        <f>IF(C257="イベ","-",IF(E257=VLOOKUP(A257,スキル!$A:$K,11,0),0,IF(C257="ハピ",L257*10000,L257*30000)))</f>
        <v>1050000</v>
      </c>
      <c r="P257" s="6" t="s">
        <v>403</v>
      </c>
    </row>
    <row r="258" spans="1:16" ht="18" customHeight="1">
      <c r="A258" s="6">
        <v>256</v>
      </c>
      <c r="C258" s="6" t="s">
        <v>47</v>
      </c>
      <c r="D258" s="6" t="s">
        <v>404</v>
      </c>
      <c r="G258" s="6" t="str">
        <f>IF(E258="","",IF(E258=VLOOKUP(A258,スキル!$A:$K,11,0),"ス",VLOOKUP(A258,スキル!$A:$J,E258+4,FALSE)))</f>
        <v/>
      </c>
      <c r="H258" s="6" t="str">
        <f>IF(E258="","",IF(E258=VLOOKUP(A258,スキル!$A:$K,11,0),"キ",100/G258))</f>
        <v/>
      </c>
      <c r="I258" s="6" t="str">
        <f>IF(E258="","",IF(E258=VLOOKUP(A258,スキル!$A:$K,11,0),"ル",ROUND(F258/H258,1)))</f>
        <v/>
      </c>
      <c r="J258" s="8" t="str">
        <f>IF(E258="","",IF(E258=VLOOKUP(A258,スキル!$A:$K,11,0),"Ｍ",ROUND(G258-I258,0)))</f>
        <v/>
      </c>
      <c r="K258" s="6" t="str">
        <f ca="1">IF(E258="","",IF(E258=VLOOKUP(A258,スキル!$A:$K,11,0),"Ａ",IF(E258=VLOOKUP(A258,スキル!$A:$K,11,0)-1,0,SUM(OFFSET(スキル!$A$2,MATCH(A258,スキル!$A$3:$A$1048576,0),E258+4,1,5-E258)))))</f>
        <v/>
      </c>
      <c r="L258" s="8">
        <f>IF(E258="",VLOOKUP(A258,スキル!$A:$K,10,0),IF(E258=VLOOKUP(A258,スキル!$A:$K,11,0),"Ｘ",J258+K258))</f>
        <v>36</v>
      </c>
      <c r="M258" s="9">
        <f>IF(C258="イベ","-",VLOOKUP(A258,スキル!$A:$K,10,0)*IF(C258="ハピ",10000,30000))</f>
        <v>1080000</v>
      </c>
      <c r="N258" s="9">
        <f t="shared" si="0"/>
        <v>0</v>
      </c>
      <c r="O258" s="9">
        <f>IF(C258="イベ","-",IF(E258=VLOOKUP(A258,スキル!$A:$K,11,0),0,IF(C258="ハピ",L258*10000,L258*30000)))</f>
        <v>1080000</v>
      </c>
      <c r="P258" s="6" t="s">
        <v>23</v>
      </c>
    </row>
    <row r="259" spans="1:16" ht="18" customHeight="1">
      <c r="A259" s="6">
        <v>257</v>
      </c>
      <c r="C259" s="6" t="s">
        <v>47</v>
      </c>
      <c r="D259" s="6" t="s">
        <v>405</v>
      </c>
      <c r="G259" s="6" t="str">
        <f>IF(E259="","",IF(E259=VLOOKUP(A259,スキル!$A:$K,11,0),"ス",VLOOKUP(A259,スキル!$A:$J,E259+4,FALSE)))</f>
        <v/>
      </c>
      <c r="H259" s="6" t="str">
        <f>IF(E259="","",IF(E259=VLOOKUP(A259,スキル!$A:$K,11,0),"キ",100/G259))</f>
        <v/>
      </c>
      <c r="I259" s="6" t="str">
        <f>IF(E259="","",IF(E259=VLOOKUP(A259,スキル!$A:$K,11,0),"ル",ROUND(F259/H259,1)))</f>
        <v/>
      </c>
      <c r="J259" s="8" t="str">
        <f>IF(E259="","",IF(E259=VLOOKUP(A259,スキル!$A:$K,11,0),"Ｍ",ROUND(G259-I259,0)))</f>
        <v/>
      </c>
      <c r="K259" s="6" t="str">
        <f ca="1">IF(E259="","",IF(E259=VLOOKUP(A259,スキル!$A:$K,11,0),"Ａ",IF(E259=VLOOKUP(A259,スキル!$A:$K,11,0)-1,0,SUM(OFFSET(スキル!$A$2,MATCH(A259,スキル!$A$3:$A$1048576,0),E259+4,1,5-E259)))))</f>
        <v/>
      </c>
      <c r="L259" s="8">
        <f>IF(E259="",VLOOKUP(A259,スキル!$A:$K,10,0),IF(E259=VLOOKUP(A259,スキル!$A:$K,11,0),"Ｘ",J259+K259))</f>
        <v>36</v>
      </c>
      <c r="M259" s="9">
        <f>IF(C259="イベ","-",VLOOKUP(A259,スキル!$A:$K,10,0)*IF(C259="ハピ",10000,30000))</f>
        <v>1080000</v>
      </c>
      <c r="N259" s="9">
        <f t="shared" si="0"/>
        <v>0</v>
      </c>
      <c r="O259" s="9">
        <f>IF(C259="イベ","-",IF(E259=VLOOKUP(A259,スキル!$A:$K,11,0),0,IF(C259="ハピ",L259*10000,L259*30000)))</f>
        <v>1080000</v>
      </c>
      <c r="P259" s="6" t="s">
        <v>69</v>
      </c>
    </row>
    <row r="260" spans="1:16" ht="18" customHeight="1">
      <c r="A260" s="6">
        <v>258</v>
      </c>
      <c r="C260" s="6" t="s">
        <v>47</v>
      </c>
      <c r="D260" s="6" t="s">
        <v>406</v>
      </c>
      <c r="G260" s="6" t="str">
        <f>IF(E260="","",IF(E260=VLOOKUP(A260,スキル!$A:$K,11,0),"ス",VLOOKUP(A260,スキル!$A:$J,E260+4,FALSE)))</f>
        <v/>
      </c>
      <c r="H260" s="6" t="str">
        <f>IF(E260="","",IF(E260=VLOOKUP(A260,スキル!$A:$K,11,0),"キ",100/G260))</f>
        <v/>
      </c>
      <c r="I260" s="6" t="str">
        <f>IF(E260="","",IF(E260=VLOOKUP(A260,スキル!$A:$K,11,0),"ル",ROUND(F260/H260,1)))</f>
        <v/>
      </c>
      <c r="J260" s="8" t="str">
        <f>IF(E260="","",IF(E260=VLOOKUP(A260,スキル!$A:$K,11,0),"Ｍ",ROUND(G260-I260,0)))</f>
        <v/>
      </c>
      <c r="K260" s="6" t="str">
        <f ca="1">IF(E260="","",IF(E260=VLOOKUP(A260,スキル!$A:$K,11,0),"Ａ",IF(E260=VLOOKUP(A260,スキル!$A:$K,11,0)-1,0,SUM(OFFSET(スキル!$A$2,MATCH(A260,スキル!$A$3:$A$1048576,0),E260+4,1,5-E260)))))</f>
        <v/>
      </c>
      <c r="L260" s="8">
        <f>IF(E260="",VLOOKUP(A260,スキル!$A:$K,10,0),IF(E260=VLOOKUP(A260,スキル!$A:$K,11,0),"Ｘ",J260+K260))</f>
        <v>32</v>
      </c>
      <c r="M260" s="9">
        <f>IF(C260="イベ","-",VLOOKUP(A260,スキル!$A:$K,10,0)*IF(C260="ハピ",10000,30000))</f>
        <v>960000</v>
      </c>
      <c r="N260" s="9">
        <f t="shared" si="0"/>
        <v>0</v>
      </c>
      <c r="O260" s="9">
        <f>IF(C260="イベ","-",IF(E260=VLOOKUP(A260,スキル!$A:$K,11,0),0,IF(C260="ハピ",L260*10000,L260*30000)))</f>
        <v>960000</v>
      </c>
      <c r="P260" s="6" t="s">
        <v>13</v>
      </c>
    </row>
    <row r="261" spans="1:16" ht="18" customHeight="1">
      <c r="A261" s="6">
        <v>259</v>
      </c>
      <c r="C261" s="6" t="s">
        <v>47</v>
      </c>
      <c r="D261" s="6" t="s">
        <v>407</v>
      </c>
      <c r="G261" s="6" t="str">
        <f>IF(E261="","",IF(E261=VLOOKUP(A261,スキル!$A:$K,11,0),"ス",VLOOKUP(A261,スキル!$A:$J,E261+4,FALSE)))</f>
        <v/>
      </c>
      <c r="H261" s="6" t="str">
        <f>IF(E261="","",IF(E261=VLOOKUP(A261,スキル!$A:$K,11,0),"キ",100/G261))</f>
        <v/>
      </c>
      <c r="I261" s="6" t="str">
        <f>IF(E261="","",IF(E261=VLOOKUP(A261,スキル!$A:$K,11,0),"ル",ROUND(F261/H261,1)))</f>
        <v/>
      </c>
      <c r="J261" s="8" t="str">
        <f>IF(E261="","",IF(E261=VLOOKUP(A261,スキル!$A:$K,11,0),"Ｍ",ROUND(G261-I261,0)))</f>
        <v/>
      </c>
      <c r="K261" s="6" t="str">
        <f ca="1">IF(E261="","",IF(E261=VLOOKUP(A261,スキル!$A:$K,11,0),"Ａ",IF(E261=VLOOKUP(A261,スキル!$A:$K,11,0)-1,0,SUM(OFFSET(スキル!$A$2,MATCH(A261,スキル!$A$3:$A$1048576,0),E261+4,1,5-E261)))))</f>
        <v/>
      </c>
      <c r="L261" s="8">
        <f>IF(E261="",VLOOKUP(A261,スキル!$A:$K,10,0),IF(E261=VLOOKUP(A261,スキル!$A:$K,11,0),"Ｘ",J261+K261))</f>
        <v>32</v>
      </c>
      <c r="M261" s="9">
        <f>IF(C261="イベ","-",VLOOKUP(A261,スキル!$A:$K,10,0)*IF(C261="ハピ",10000,30000))</f>
        <v>960000</v>
      </c>
      <c r="N261" s="9">
        <f t="shared" si="0"/>
        <v>0</v>
      </c>
      <c r="O261" s="9">
        <f>IF(C261="イベ","-",IF(E261=VLOOKUP(A261,スキル!$A:$K,11,0),0,IF(C261="ハピ",L261*10000,L261*30000)))</f>
        <v>960000</v>
      </c>
      <c r="P261" s="6" t="s">
        <v>58</v>
      </c>
    </row>
    <row r="262" spans="1:16" ht="18" customHeight="1">
      <c r="A262" s="6">
        <v>260</v>
      </c>
      <c r="B262" s="6">
        <v>84</v>
      </c>
      <c r="C262" s="6" t="s">
        <v>39</v>
      </c>
      <c r="D262" s="6" t="s">
        <v>408</v>
      </c>
      <c r="G262" s="6" t="str">
        <f>IF(E262="","",IF(E262=VLOOKUP(A262,スキル!$A:$K,11,0),"ス",VLOOKUP(A262,スキル!$A:$J,E262+4,FALSE)))</f>
        <v/>
      </c>
      <c r="H262" s="6" t="str">
        <f>IF(E262="","",IF(E262=VLOOKUP(A262,スキル!$A:$K,11,0),"キ",100/G262))</f>
        <v/>
      </c>
      <c r="I262" s="6" t="str">
        <f>IF(E262="","",IF(E262=VLOOKUP(A262,スキル!$A:$K,11,0),"ル",ROUND(F262/H262,1)))</f>
        <v/>
      </c>
      <c r="J262" s="8" t="str">
        <f>IF(E262="","",IF(E262=VLOOKUP(A262,スキル!$A:$K,11,0),"Ｍ",ROUND(G262-I262,0)))</f>
        <v/>
      </c>
      <c r="K262" s="6" t="str">
        <f ca="1">IF(E262="","",IF(E262=VLOOKUP(A262,スキル!$A:$K,11,0),"Ａ",IF(E262=VLOOKUP(A262,スキル!$A:$K,11,0)-1,0,SUM(OFFSET(スキル!$A$2,MATCH(A262,スキル!$A$3:$A$1048576,0),E262+4,1,5-E262)))))</f>
        <v/>
      </c>
      <c r="L262" s="8">
        <f>IF(E262="",VLOOKUP(A262,スキル!$A:$K,10,0),IF(E262=VLOOKUP(A262,スキル!$A:$K,11,0),"Ｘ",J262+K262))</f>
        <v>29</v>
      </c>
      <c r="M262" s="9">
        <f>IF(C262="イベ","-",VLOOKUP(A262,スキル!$A:$K,10,0)*IF(C262="ハピ",10000,30000))</f>
        <v>870000</v>
      </c>
      <c r="N262" s="9">
        <f t="shared" si="0"/>
        <v>0</v>
      </c>
      <c r="O262" s="9">
        <f>IF(C262="イベ","-",IF(E262=VLOOKUP(A262,スキル!$A:$K,11,0),0,IF(C262="ハピ",L262*10000,L262*30000)))</f>
        <v>870000</v>
      </c>
      <c r="P262" s="6" t="s">
        <v>409</v>
      </c>
    </row>
    <row r="263" spans="1:16" ht="18" customHeight="1">
      <c r="A263" s="6">
        <v>261</v>
      </c>
      <c r="C263" s="6" t="s">
        <v>47</v>
      </c>
      <c r="D263" s="6" t="s">
        <v>410</v>
      </c>
      <c r="G263" s="6" t="str">
        <f>IF(E263="","",IF(E263=VLOOKUP(A263,スキル!$A:$K,11,0),"ス",VLOOKUP(A263,スキル!$A:$J,E263+4,FALSE)))</f>
        <v/>
      </c>
      <c r="H263" s="6" t="str">
        <f>IF(E263="","",IF(E263=VLOOKUP(A263,スキル!$A:$K,11,0),"キ",100/G263))</f>
        <v/>
      </c>
      <c r="I263" s="6" t="str">
        <f>IF(E263="","",IF(E263=VLOOKUP(A263,スキル!$A:$K,11,0),"ル",ROUND(F263/H263,1)))</f>
        <v/>
      </c>
      <c r="J263" s="8" t="str">
        <f>IF(E263="","",IF(E263=VLOOKUP(A263,スキル!$A:$K,11,0),"Ｍ",ROUND(G263-I263,0)))</f>
        <v/>
      </c>
      <c r="K263" s="6" t="str">
        <f ca="1">IF(E263="","",IF(E263=VLOOKUP(A263,スキル!$A:$K,11,0),"Ａ",IF(E263=VLOOKUP(A263,スキル!$A:$K,11,0)-1,0,SUM(OFFSET(スキル!$A$2,MATCH(A263,スキル!$A$3:$A$1048576,0),E263+4,1,5-E263)))))</f>
        <v/>
      </c>
      <c r="L263" s="8">
        <f>IF(E263="",VLOOKUP(A263,スキル!$A:$K,10,0),IF(E263=VLOOKUP(A263,スキル!$A:$K,11,0),"Ｘ",J263+K263))</f>
        <v>36</v>
      </c>
      <c r="M263" s="9">
        <f>IF(C263="イベ","-",VLOOKUP(A263,スキル!$A:$K,10,0)*IF(C263="ハピ",10000,30000))</f>
        <v>1080000</v>
      </c>
      <c r="N263" s="9">
        <f t="shared" si="0"/>
        <v>0</v>
      </c>
      <c r="O263" s="9">
        <f>IF(C263="イベ","-",IF(E263=VLOOKUP(A263,スキル!$A:$K,11,0),0,IF(C263="ハピ",L263*10000,L263*30000)))</f>
        <v>1080000</v>
      </c>
      <c r="P263" s="6" t="s">
        <v>411</v>
      </c>
    </row>
    <row r="264" spans="1:16" ht="18" customHeight="1">
      <c r="A264" s="6">
        <v>262</v>
      </c>
      <c r="C264" s="6" t="s">
        <v>47</v>
      </c>
      <c r="D264" s="6" t="s">
        <v>412</v>
      </c>
      <c r="G264" s="6" t="str">
        <f>IF(E264="","",IF(E264=VLOOKUP(A264,スキル!$A:$K,11,0),"ス",VLOOKUP(A264,スキル!$A:$J,E264+4,FALSE)))</f>
        <v/>
      </c>
      <c r="H264" s="6" t="str">
        <f>IF(E264="","",IF(E264=VLOOKUP(A264,スキル!$A:$K,11,0),"キ",100/G264))</f>
        <v/>
      </c>
      <c r="I264" s="6" t="str">
        <f>IF(E264="","",IF(E264=VLOOKUP(A264,スキル!$A:$K,11,0),"ル",ROUND(F264/H264,1)))</f>
        <v/>
      </c>
      <c r="J264" s="8" t="str">
        <f>IF(E264="","",IF(E264=VLOOKUP(A264,スキル!$A:$K,11,0),"Ｍ",ROUND(G264-I264,0)))</f>
        <v/>
      </c>
      <c r="K264" s="6" t="str">
        <f ca="1">IF(E264="","",IF(E264=VLOOKUP(A264,スキル!$A:$K,11,0),"Ａ",IF(E264=VLOOKUP(A264,スキル!$A:$K,11,0)-1,0,SUM(OFFSET(スキル!$A$2,MATCH(A264,スキル!$A$3:$A$1048576,0),E264+4,1,5-E264)))))</f>
        <v/>
      </c>
      <c r="L264" s="8">
        <f>IF(E264="",VLOOKUP(A264,スキル!$A:$K,10,0),IF(E264=VLOOKUP(A264,スキル!$A:$K,11,0),"Ｘ",J264+K264))</f>
        <v>36</v>
      </c>
      <c r="M264" s="9">
        <f>IF(C264="イベ","-",VLOOKUP(A264,スキル!$A:$K,10,0)*IF(C264="ハピ",10000,30000))</f>
        <v>1080000</v>
      </c>
      <c r="N264" s="9">
        <f t="shared" si="0"/>
        <v>0</v>
      </c>
      <c r="O264" s="9">
        <f>IF(C264="イベ","-",IF(E264=VLOOKUP(A264,スキル!$A:$K,11,0),0,IF(C264="ハピ",L264*10000,L264*30000)))</f>
        <v>1080000</v>
      </c>
      <c r="P264" s="6" t="s">
        <v>413</v>
      </c>
    </row>
    <row r="265" spans="1:16" ht="18" customHeight="1">
      <c r="A265" s="6">
        <v>263</v>
      </c>
      <c r="C265" s="6" t="s">
        <v>47</v>
      </c>
      <c r="D265" s="6" t="s">
        <v>414</v>
      </c>
      <c r="G265" s="6" t="str">
        <f>IF(E265="","",IF(E265=VLOOKUP(A265,スキル!$A:$K,11,0),"ス",VLOOKUP(A265,スキル!$A:$J,E265+4,FALSE)))</f>
        <v/>
      </c>
      <c r="H265" s="6" t="str">
        <f>IF(E265="","",IF(E265=VLOOKUP(A265,スキル!$A:$K,11,0),"キ",100/G265))</f>
        <v/>
      </c>
      <c r="I265" s="6" t="str">
        <f>IF(E265="","",IF(E265=VLOOKUP(A265,スキル!$A:$K,11,0),"ル",ROUND(F265/H265,1)))</f>
        <v/>
      </c>
      <c r="J265" s="8" t="str">
        <f>IF(E265="","",IF(E265=VLOOKUP(A265,スキル!$A:$K,11,0),"Ｍ",ROUND(G265-I265,0)))</f>
        <v/>
      </c>
      <c r="K265" s="6" t="str">
        <f ca="1">IF(E265="","",IF(E265=VLOOKUP(A265,スキル!$A:$K,11,0),"Ａ",IF(E265=VLOOKUP(A265,スキル!$A:$K,11,0)-1,0,SUM(OFFSET(スキル!$A$2,MATCH(A265,スキル!$A$3:$A$1048576,0),E265+4,1,5-E265)))))</f>
        <v/>
      </c>
      <c r="L265" s="8">
        <f>IF(E265="",VLOOKUP(A265,スキル!$A:$K,10,0),IF(E265=VLOOKUP(A265,スキル!$A:$K,11,0),"Ｘ",J265+K265))</f>
        <v>29</v>
      </c>
      <c r="M265" s="9">
        <f>IF(C265="イベ","-",VLOOKUP(A265,スキル!$A:$K,10,0)*IF(C265="ハピ",10000,30000))</f>
        <v>870000</v>
      </c>
      <c r="N265" s="9">
        <f t="shared" si="0"/>
        <v>0</v>
      </c>
      <c r="O265" s="9">
        <f>IF(C265="イベ","-",IF(E265=VLOOKUP(A265,スキル!$A:$K,11,0),0,IF(C265="ハピ",L265*10000,L265*30000)))</f>
        <v>870000</v>
      </c>
      <c r="P265" s="6" t="s">
        <v>380</v>
      </c>
    </row>
    <row r="266" spans="1:16" ht="18" customHeight="1">
      <c r="A266" s="6">
        <v>264</v>
      </c>
      <c r="C266" s="6" t="s">
        <v>47</v>
      </c>
      <c r="D266" s="6" t="s">
        <v>415</v>
      </c>
      <c r="G266" s="6" t="str">
        <f>IF(E266="","",IF(E266=VLOOKUP(A266,スキル!$A:$K,11,0),"ス",VLOOKUP(A266,スキル!$A:$J,E266+4,FALSE)))</f>
        <v/>
      </c>
      <c r="H266" s="6" t="str">
        <f>IF(E266="","",IF(E266=VLOOKUP(A266,スキル!$A:$K,11,0),"キ",100/G266))</f>
        <v/>
      </c>
      <c r="I266" s="6" t="str">
        <f>IF(E266="","",IF(E266=VLOOKUP(A266,スキル!$A:$K,11,0),"ル",ROUND(F266/H266,1)))</f>
        <v/>
      </c>
      <c r="J266" s="8" t="str">
        <f>IF(E266="","",IF(E266=VLOOKUP(A266,スキル!$A:$K,11,0),"Ｍ",ROUND(G266-I266,0)))</f>
        <v/>
      </c>
      <c r="K266" s="6" t="str">
        <f ca="1">IF(E266="","",IF(E266=VLOOKUP(A266,スキル!$A:$K,11,0),"Ａ",IF(E266=VLOOKUP(A266,スキル!$A:$K,11,0)-1,0,SUM(OFFSET(スキル!$A$2,MATCH(A266,スキル!$A$3:$A$1048576,0),E266+4,1,5-E266)))))</f>
        <v/>
      </c>
      <c r="L266" s="8">
        <f>IF(E266="",VLOOKUP(A266,スキル!$A:$K,10,0),IF(E266=VLOOKUP(A266,スキル!$A:$K,11,0),"Ｘ",J266+K266))</f>
        <v>29</v>
      </c>
      <c r="M266" s="9">
        <f>IF(C266="イベ","-",VLOOKUP(A266,スキル!$A:$K,10,0)*IF(C266="ハピ",10000,30000))</f>
        <v>870000</v>
      </c>
      <c r="N266" s="9">
        <f t="shared" si="0"/>
        <v>0</v>
      </c>
      <c r="O266" s="9">
        <f>IF(C266="イベ","-",IF(E266=VLOOKUP(A266,スキル!$A:$K,11,0),0,IF(C266="ハピ",L266*10000,L266*30000)))</f>
        <v>870000</v>
      </c>
      <c r="P266" s="6" t="s">
        <v>416</v>
      </c>
    </row>
    <row r="267" spans="1:16" ht="18" customHeight="1">
      <c r="A267" s="6">
        <v>265</v>
      </c>
      <c r="C267" s="6" t="s">
        <v>47</v>
      </c>
      <c r="D267" s="6" t="s">
        <v>417</v>
      </c>
      <c r="G267" s="6" t="str">
        <f>IF(E267="","",IF(E267=VLOOKUP(A267,スキル!$A:$K,11,0),"ス",VLOOKUP(A267,スキル!$A:$J,E267+4,FALSE)))</f>
        <v/>
      </c>
      <c r="H267" s="6" t="str">
        <f>IF(E267="","",IF(E267=VLOOKUP(A267,スキル!$A:$K,11,0),"キ",100/G267))</f>
        <v/>
      </c>
      <c r="I267" s="6" t="str">
        <f>IF(E267="","",IF(E267=VLOOKUP(A267,スキル!$A:$K,11,0),"ル",ROUND(F267/H267,1)))</f>
        <v/>
      </c>
      <c r="J267" s="8" t="str">
        <f>IF(E267="","",IF(E267=VLOOKUP(A267,スキル!$A:$K,11,0),"Ｍ",ROUND(G267-I267,0)))</f>
        <v/>
      </c>
      <c r="K267" s="6" t="str">
        <f ca="1">IF(E267="","",IF(E267=VLOOKUP(A267,スキル!$A:$K,11,0),"Ａ",IF(E267=VLOOKUP(A267,スキル!$A:$K,11,0)-1,0,SUM(OFFSET(スキル!$A$2,MATCH(A267,スキル!$A$3:$A$1048576,0),E267+4,1,5-E267)))))</f>
        <v/>
      </c>
      <c r="L267" s="8">
        <f>IF(E267="",VLOOKUP(A267,スキル!$A:$K,10,0),IF(E267=VLOOKUP(A267,スキル!$A:$K,11,0),"Ｘ",J267+K267))</f>
        <v>36</v>
      </c>
      <c r="M267" s="9">
        <f>IF(C267="イベ","-",VLOOKUP(A267,スキル!$A:$K,10,0)*IF(C267="ハピ",10000,30000))</f>
        <v>1080000</v>
      </c>
      <c r="N267" s="9">
        <f t="shared" si="0"/>
        <v>0</v>
      </c>
      <c r="O267" s="9">
        <f>IF(C267="イベ","-",IF(E267=VLOOKUP(A267,スキル!$A:$K,11,0),0,IF(C267="ハピ",L267*10000,L267*30000)))</f>
        <v>1080000</v>
      </c>
      <c r="P267" s="6" t="s">
        <v>52</v>
      </c>
    </row>
    <row r="268" spans="1:16" ht="18" customHeight="1">
      <c r="A268" s="6">
        <v>266</v>
      </c>
      <c r="C268" s="6" t="s">
        <v>47</v>
      </c>
      <c r="D268" s="6" t="s">
        <v>418</v>
      </c>
      <c r="G268" s="6" t="str">
        <f>IF(E268="","",IF(E268=VLOOKUP(A268,スキル!$A:$K,11,0),"ス",VLOOKUP(A268,スキル!$A:$J,E268+4,FALSE)))</f>
        <v/>
      </c>
      <c r="H268" s="6" t="str">
        <f>IF(E268="","",IF(E268=VLOOKUP(A268,スキル!$A:$K,11,0),"キ",100/G268))</f>
        <v/>
      </c>
      <c r="I268" s="6" t="str">
        <f>IF(E268="","",IF(E268=VLOOKUP(A268,スキル!$A:$K,11,0),"ル",ROUND(F268/H268,1)))</f>
        <v/>
      </c>
      <c r="J268" s="8" t="str">
        <f>IF(E268="","",IF(E268=VLOOKUP(A268,スキル!$A:$K,11,0),"Ｍ",ROUND(G268-I268,0)))</f>
        <v/>
      </c>
      <c r="K268" s="6" t="str">
        <f ca="1">IF(E268="","",IF(E268=VLOOKUP(A268,スキル!$A:$K,11,0),"Ａ",IF(E268=VLOOKUP(A268,スキル!$A:$K,11,0)-1,0,SUM(OFFSET(スキル!$A$2,MATCH(A268,スキル!$A$3:$A$1048576,0),E268+4,1,5-E268)))))</f>
        <v/>
      </c>
      <c r="L268" s="8">
        <f>IF(E268="",VLOOKUP(A268,スキル!$A:$K,10,0),IF(E268=VLOOKUP(A268,スキル!$A:$K,11,0),"Ｘ",J268+K268))</f>
        <v>32</v>
      </c>
      <c r="M268" s="9">
        <f>IF(C268="イベ","-",VLOOKUP(A268,スキル!$A:$K,10,0)*IF(C268="ハピ",10000,30000))</f>
        <v>960000</v>
      </c>
      <c r="N268" s="9">
        <f t="shared" si="0"/>
        <v>0</v>
      </c>
      <c r="O268" s="9">
        <f>IF(C268="イベ","-",IF(E268=VLOOKUP(A268,スキル!$A:$K,11,0),0,IF(C268="ハピ",L268*10000,L268*30000)))</f>
        <v>960000</v>
      </c>
      <c r="P268" s="6" t="s">
        <v>419</v>
      </c>
    </row>
    <row r="269" spans="1:16" ht="18" customHeight="1">
      <c r="A269" s="6">
        <v>267</v>
      </c>
      <c r="C269" s="6" t="s">
        <v>47</v>
      </c>
      <c r="D269" s="6" t="s">
        <v>420</v>
      </c>
      <c r="G269" s="6" t="str">
        <f>IF(E269="","",IF(E269=VLOOKUP(A269,スキル!$A:$K,11,0),"ス",VLOOKUP(A269,スキル!$A:$J,E269+4,FALSE)))</f>
        <v/>
      </c>
      <c r="H269" s="6" t="str">
        <f>IF(E269="","",IF(E269=VLOOKUP(A269,スキル!$A:$K,11,0),"キ",100/G269))</f>
        <v/>
      </c>
      <c r="I269" s="6" t="str">
        <f>IF(E269="","",IF(E269=VLOOKUP(A269,スキル!$A:$K,11,0),"ル",ROUND(F269/H269,1)))</f>
        <v/>
      </c>
      <c r="J269" s="8" t="str">
        <f>IF(E269="","",IF(E269=VLOOKUP(A269,スキル!$A:$K,11,0),"Ｍ",ROUND(G269-I269,0)))</f>
        <v/>
      </c>
      <c r="K269" s="6" t="str">
        <f ca="1">IF(E269="","",IF(E269=VLOOKUP(A269,スキル!$A:$K,11,0),"Ａ",IF(E269=VLOOKUP(A269,スキル!$A:$K,11,0)-1,0,SUM(OFFSET(スキル!$A$2,MATCH(A269,スキル!$A$3:$A$1048576,0),E269+4,1,5-E269)))))</f>
        <v/>
      </c>
      <c r="L269" s="8">
        <f>IF(E269="",VLOOKUP(A269,スキル!$A:$K,10,0),IF(E269=VLOOKUP(A269,スキル!$A:$K,11,0),"Ｘ",J269+K269))</f>
        <v>36</v>
      </c>
      <c r="M269" s="9">
        <f>IF(C269="イベ","-",VLOOKUP(A269,スキル!$A:$K,10,0)*IF(C269="ハピ",10000,30000))</f>
        <v>1080000</v>
      </c>
      <c r="N269" s="9">
        <f t="shared" si="0"/>
        <v>0</v>
      </c>
      <c r="O269" s="9">
        <f>IF(C269="イベ","-",IF(E269=VLOOKUP(A269,スキル!$A:$K,11,0),0,IF(C269="ハピ",L269*10000,L269*30000)))</f>
        <v>1080000</v>
      </c>
      <c r="P269" s="6" t="s">
        <v>421</v>
      </c>
    </row>
    <row r="270" spans="1:16" ht="18" customHeight="1">
      <c r="A270" s="6">
        <v>268</v>
      </c>
      <c r="C270" s="6" t="s">
        <v>47</v>
      </c>
      <c r="D270" s="6" t="s">
        <v>422</v>
      </c>
      <c r="G270" s="6" t="str">
        <f>IF(E270="","",IF(E270=VLOOKUP(A270,スキル!$A:$K,11,0),"ス",VLOOKUP(A270,スキル!$A:$J,E270+4,FALSE)))</f>
        <v/>
      </c>
      <c r="H270" s="6" t="str">
        <f>IF(E270="","",IF(E270=VLOOKUP(A270,スキル!$A:$K,11,0),"キ",100/G270))</f>
        <v/>
      </c>
      <c r="I270" s="6" t="str">
        <f>IF(E270="","",IF(E270=VLOOKUP(A270,スキル!$A:$K,11,0),"ル",ROUND(F270/H270,1)))</f>
        <v/>
      </c>
      <c r="J270" s="8" t="str">
        <f>IF(E270="","",IF(E270=VLOOKUP(A270,スキル!$A:$K,11,0),"Ｍ",ROUND(G270-I270,0)))</f>
        <v/>
      </c>
      <c r="K270" s="6" t="str">
        <f ca="1">IF(E270="","",IF(E270=VLOOKUP(A270,スキル!$A:$K,11,0),"Ａ",IF(E270=VLOOKUP(A270,スキル!$A:$K,11,0)-1,0,SUM(OFFSET(スキル!$A$2,MATCH(A270,スキル!$A$3:$A$1048576,0),E270+4,1,5-E270)))))</f>
        <v/>
      </c>
      <c r="L270" s="8">
        <f>IF(E270="",VLOOKUP(A270,スキル!$A:$K,10,0),IF(E270=VLOOKUP(A270,スキル!$A:$K,11,0),"Ｘ",J270+K270))</f>
        <v>32</v>
      </c>
      <c r="M270" s="9">
        <f>IF(C270="イベ","-",VLOOKUP(A270,スキル!$A:$K,10,0)*IF(C270="ハピ",10000,30000))</f>
        <v>960000</v>
      </c>
      <c r="N270" s="9">
        <f t="shared" si="0"/>
        <v>0</v>
      </c>
      <c r="O270" s="9">
        <f>IF(C270="イベ","-",IF(E270=VLOOKUP(A270,スキル!$A:$K,11,0),0,IF(C270="ハピ",L270*10000,L270*30000)))</f>
        <v>960000</v>
      </c>
      <c r="P270" s="6" t="s">
        <v>423</v>
      </c>
    </row>
    <row r="271" spans="1:16" ht="18" customHeight="1">
      <c r="A271" s="6">
        <v>269</v>
      </c>
      <c r="C271" s="6" t="s">
        <v>47</v>
      </c>
      <c r="D271" s="6" t="s">
        <v>424</v>
      </c>
      <c r="G271" s="6" t="str">
        <f>IF(E271="","",IF(E271=VLOOKUP(A271,スキル!$A:$K,11,0),"ス",VLOOKUP(A271,スキル!$A:$J,E271+4,FALSE)))</f>
        <v/>
      </c>
      <c r="H271" s="6" t="str">
        <f>IF(E271="","",IF(E271=VLOOKUP(A271,スキル!$A:$K,11,0),"キ",100/G271))</f>
        <v/>
      </c>
      <c r="I271" s="6" t="str">
        <f>IF(E271="","",IF(E271=VLOOKUP(A271,スキル!$A:$K,11,0),"ル",ROUND(F271/H271,1)))</f>
        <v/>
      </c>
      <c r="J271" s="8" t="str">
        <f>IF(E271="","",IF(E271=VLOOKUP(A271,スキル!$A:$K,11,0),"Ｍ",ROUND(G271-I271,0)))</f>
        <v/>
      </c>
      <c r="K271" s="6" t="str">
        <f ca="1">IF(E271="","",IF(E271=VLOOKUP(A271,スキル!$A:$K,11,0),"Ａ",IF(E271=VLOOKUP(A271,スキル!$A:$K,11,0)-1,0,SUM(OFFSET(スキル!$A$2,MATCH(A271,スキル!$A$3:$A$1048576,0),E271+4,1,5-E271)))))</f>
        <v/>
      </c>
      <c r="L271" s="8">
        <f>IF(E271="",VLOOKUP(A271,スキル!$A:$K,10,0),IF(E271=VLOOKUP(A271,スキル!$A:$K,11,0),"Ｘ",J271+K271))</f>
        <v>29</v>
      </c>
      <c r="M271" s="9">
        <f>IF(C271="イベ","-",VLOOKUP(A271,スキル!$A:$K,10,0)*IF(C271="ハピ",10000,30000))</f>
        <v>870000</v>
      </c>
      <c r="N271" s="9">
        <f t="shared" si="0"/>
        <v>0</v>
      </c>
      <c r="O271" s="9">
        <f>IF(C271="イベ","-",IF(E271=VLOOKUP(A271,スキル!$A:$K,11,0),0,IF(C271="ハピ",L271*10000,L271*30000)))</f>
        <v>870000</v>
      </c>
      <c r="P271" s="6" t="s">
        <v>23</v>
      </c>
    </row>
    <row r="272" spans="1:16" ht="18" customHeight="1">
      <c r="A272" s="6">
        <v>270</v>
      </c>
      <c r="C272" s="6" t="s">
        <v>50</v>
      </c>
      <c r="D272" s="6" t="s">
        <v>425</v>
      </c>
      <c r="G272" s="6" t="str">
        <f>IF(E272="","",IF(E272=VLOOKUP(A272,スキル!$A:$K,11,0),"ス",VLOOKUP(A272,スキル!$A:$J,E272+4,FALSE)))</f>
        <v/>
      </c>
      <c r="H272" s="6" t="str">
        <f>IF(E272="","",IF(E272=VLOOKUP(A272,スキル!$A:$K,11,0),"キ",100/G272))</f>
        <v/>
      </c>
      <c r="I272" s="6" t="str">
        <f>IF(E272="","",IF(E272=VLOOKUP(A272,スキル!$A:$K,11,0),"ル",ROUND(F272/H272,1)))</f>
        <v/>
      </c>
      <c r="J272" s="8" t="str">
        <f>IF(E272="","",IF(E272=VLOOKUP(A272,スキル!$A:$K,11,0),"Ｍ",ROUND(G272-I272,0)))</f>
        <v/>
      </c>
      <c r="K272" s="6" t="str">
        <f ca="1">IF(E272="","",IF(E272=VLOOKUP(A272,スキル!$A:$K,11,0),"Ａ",IF(E272=VLOOKUP(A272,スキル!$A:$K,11,0)-1,0,SUM(OFFSET(スキル!$A$2,MATCH(A272,スキル!$A$3:$A$1048576,0),E272+4,1,5-E272)))))</f>
        <v/>
      </c>
      <c r="L272" s="8">
        <f>IF(E272="",VLOOKUP(A272,スキル!$A:$K,10,0),IF(E272=VLOOKUP(A272,スキル!$A:$K,11,0),"Ｘ",J272+K272))</f>
        <v>3</v>
      </c>
      <c r="M272" s="9" t="str">
        <f>IF(C272="イベ","-",VLOOKUP(A272,スキル!$A:$K,10,0)*IF(C272="ハピ",10000,30000))</f>
        <v>-</v>
      </c>
      <c r="N272" s="9" t="str">
        <f t="shared" si="0"/>
        <v>-</v>
      </c>
      <c r="O272" s="9" t="str">
        <f>IF(C272="イベ","-",IF(E272=VLOOKUP(A272,スキル!$A:$K,11,0),0,IF(C272="ハピ",L272*10000,L272*30000)))</f>
        <v>-</v>
      </c>
      <c r="P272" s="6" t="s">
        <v>23</v>
      </c>
    </row>
    <row r="273" spans="1:16" ht="18" customHeight="1">
      <c r="A273" s="6">
        <v>271</v>
      </c>
      <c r="C273" s="6" t="s">
        <v>47</v>
      </c>
      <c r="D273" s="6" t="s">
        <v>426</v>
      </c>
      <c r="G273" s="6" t="str">
        <f>IF(E273="","",IF(E273=VLOOKUP(A273,スキル!$A:$K,11,0),"ス",VLOOKUP(A273,スキル!$A:$J,E273+4,FALSE)))</f>
        <v/>
      </c>
      <c r="H273" s="6" t="str">
        <f>IF(E273="","",IF(E273=VLOOKUP(A273,スキル!$A:$K,11,0),"キ",100/G273))</f>
        <v/>
      </c>
      <c r="I273" s="6" t="str">
        <f>IF(E273="","",IF(E273=VLOOKUP(A273,スキル!$A:$K,11,0),"ル",ROUND(F273/H273,1)))</f>
        <v/>
      </c>
      <c r="J273" s="8" t="str">
        <f>IF(E273="","",IF(E273=VLOOKUP(A273,スキル!$A:$K,11,0),"Ｍ",ROUND(G273-I273,0)))</f>
        <v/>
      </c>
      <c r="K273" s="6" t="str">
        <f ca="1">IF(E273="","",IF(E273=VLOOKUP(A273,スキル!$A:$K,11,0),"Ａ",IF(E273=VLOOKUP(A273,スキル!$A:$K,11,0)-1,0,SUM(OFFSET(スキル!$A$2,MATCH(A273,スキル!$A$3:$A$1048576,0),E273+4,1,5-E273)))))</f>
        <v/>
      </c>
      <c r="L273" s="8">
        <f>IF(E273="",VLOOKUP(A273,スキル!$A:$K,10,0),IF(E273=VLOOKUP(A273,スキル!$A:$K,11,0),"Ｘ",J273+K273))</f>
        <v>36</v>
      </c>
      <c r="M273" s="9">
        <f>IF(C273="イベ","-",VLOOKUP(A273,スキル!$A:$K,10,0)*IF(C273="ハピ",10000,30000))</f>
        <v>1080000</v>
      </c>
      <c r="N273" s="9">
        <f t="shared" si="0"/>
        <v>0</v>
      </c>
      <c r="O273" s="9">
        <f>IF(C273="イベ","-",IF(E273=VLOOKUP(A273,スキル!$A:$K,11,0),0,IF(C273="ハピ",L273*10000,L273*30000)))</f>
        <v>1080000</v>
      </c>
      <c r="P273" s="6" t="s">
        <v>427</v>
      </c>
    </row>
    <row r="274" spans="1:16" ht="18" customHeight="1">
      <c r="A274" s="6">
        <v>272</v>
      </c>
      <c r="C274" s="6" t="s">
        <v>47</v>
      </c>
      <c r="D274" s="6" t="s">
        <v>428</v>
      </c>
      <c r="G274" s="6" t="str">
        <f>IF(E274="","",IF(E274=VLOOKUP(A274,スキル!$A:$K,11,0),"ス",VLOOKUP(A274,スキル!$A:$J,E274+4,FALSE)))</f>
        <v/>
      </c>
      <c r="H274" s="6" t="str">
        <f>IF(E274="","",IF(E274=VLOOKUP(A274,スキル!$A:$K,11,0),"キ",100/G274))</f>
        <v/>
      </c>
      <c r="I274" s="6" t="str">
        <f>IF(E274="","",IF(E274=VLOOKUP(A274,スキル!$A:$K,11,0),"ル",ROUND(F274/H274,1)))</f>
        <v/>
      </c>
      <c r="J274" s="8" t="str">
        <f>IF(E274="","",IF(E274=VLOOKUP(A274,スキル!$A:$K,11,0),"Ｍ",ROUND(G274-I274,0)))</f>
        <v/>
      </c>
      <c r="K274" s="6" t="str">
        <f ca="1">IF(E274="","",IF(E274=VLOOKUP(A274,スキル!$A:$K,11,0),"Ａ",IF(E274=VLOOKUP(A274,スキル!$A:$K,11,0)-1,0,SUM(OFFSET(スキル!$A$2,MATCH(A274,スキル!$A$3:$A$1048576,0),E274+4,1,5-E274)))))</f>
        <v/>
      </c>
      <c r="L274" s="8">
        <f>IF(E274="",VLOOKUP(A274,スキル!$A:$K,10,0),IF(E274=VLOOKUP(A274,スキル!$A:$K,11,0),"Ｘ",J274+K274))</f>
        <v>29</v>
      </c>
      <c r="M274" s="9">
        <f>IF(C274="イベ","-",VLOOKUP(A274,スキル!$A:$K,10,0)*IF(C274="ハピ",10000,30000))</f>
        <v>870000</v>
      </c>
      <c r="N274" s="9">
        <f t="shared" si="0"/>
        <v>0</v>
      </c>
      <c r="O274" s="9">
        <f>IF(C274="イベ","-",IF(E274=VLOOKUP(A274,スキル!$A:$K,11,0),0,IF(C274="ハピ",L274*10000,L274*30000)))</f>
        <v>870000</v>
      </c>
      <c r="P274" s="6" t="s">
        <v>429</v>
      </c>
    </row>
    <row r="275" spans="1:16" ht="18" customHeight="1">
      <c r="A275" s="6">
        <v>273</v>
      </c>
      <c r="C275" s="6" t="s">
        <v>47</v>
      </c>
      <c r="D275" s="6" t="s">
        <v>430</v>
      </c>
      <c r="G275" s="6" t="str">
        <f>IF(E275="","",IF(E275=VLOOKUP(A275,スキル!$A:$K,11,0),"ス",VLOOKUP(A275,スキル!$A:$J,E275+4,FALSE)))</f>
        <v/>
      </c>
      <c r="H275" s="6" t="str">
        <f>IF(E275="","",IF(E275=VLOOKUP(A275,スキル!$A:$K,11,0),"キ",100/G275))</f>
        <v/>
      </c>
      <c r="I275" s="6" t="str">
        <f>IF(E275="","",IF(E275=VLOOKUP(A275,スキル!$A:$K,11,0),"ル",ROUND(F275/H275,1)))</f>
        <v/>
      </c>
      <c r="J275" s="8" t="str">
        <f>IF(E275="","",IF(E275=VLOOKUP(A275,スキル!$A:$K,11,0),"Ｍ",ROUND(G275-I275,0)))</f>
        <v/>
      </c>
      <c r="K275" s="6" t="str">
        <f ca="1">IF(E275="","",IF(E275=VLOOKUP(A275,スキル!$A:$K,11,0),"Ａ",IF(E275=VLOOKUP(A275,スキル!$A:$K,11,0)-1,0,SUM(OFFSET(スキル!$A$2,MATCH(A275,スキル!$A$3:$A$1048576,0),E275+4,1,5-E275)))))</f>
        <v/>
      </c>
      <c r="L275" s="8">
        <f>IF(E275="",VLOOKUP(A275,スキル!$A:$K,10,0),IF(E275=VLOOKUP(A275,スキル!$A:$K,11,0),"Ｘ",J275+K275))</f>
        <v>36</v>
      </c>
      <c r="M275" s="9">
        <f>IF(C275="イベ","-",VLOOKUP(A275,スキル!$A:$K,10,0)*IF(C275="ハピ",10000,30000))</f>
        <v>1080000</v>
      </c>
      <c r="N275" s="9">
        <f t="shared" si="0"/>
        <v>0</v>
      </c>
      <c r="O275" s="9">
        <f>IF(C275="イベ","-",IF(E275=VLOOKUP(A275,スキル!$A:$K,11,0),0,IF(C275="ハピ",L275*10000,L275*30000)))</f>
        <v>1080000</v>
      </c>
      <c r="P275" s="6" t="s">
        <v>49</v>
      </c>
    </row>
    <row r="276" spans="1:16" ht="18" customHeight="1">
      <c r="A276" s="6">
        <v>274</v>
      </c>
      <c r="C276" s="6" t="s">
        <v>50</v>
      </c>
      <c r="D276" s="6" t="s">
        <v>431</v>
      </c>
      <c r="G276" s="6" t="str">
        <f>IF(E276="","",IF(E276=VLOOKUP(A276,スキル!$A:$K,11,0),"ス",VLOOKUP(A276,スキル!$A:$J,E276+4,FALSE)))</f>
        <v/>
      </c>
      <c r="H276" s="6" t="str">
        <f>IF(E276="","",IF(E276=VLOOKUP(A276,スキル!$A:$K,11,0),"キ",100/G276))</f>
        <v/>
      </c>
      <c r="I276" s="6" t="str">
        <f>IF(E276="","",IF(E276=VLOOKUP(A276,スキル!$A:$K,11,0),"ル",ROUND(F276/H276,1)))</f>
        <v/>
      </c>
      <c r="J276" s="8" t="str">
        <f>IF(E276="","",IF(E276=VLOOKUP(A276,スキル!$A:$K,11,0),"Ｍ",ROUND(G276-I276,0)))</f>
        <v/>
      </c>
      <c r="K276" s="6" t="str">
        <f ca="1">IF(E276="","",IF(E276=VLOOKUP(A276,スキル!$A:$K,11,0),"Ａ",IF(E276=VLOOKUP(A276,スキル!$A:$K,11,0)-1,0,SUM(OFFSET(スキル!$A$2,MATCH(A276,スキル!$A$3:$A$1048576,0),E276+4,1,5-E276)))))</f>
        <v/>
      </c>
      <c r="L276" s="8">
        <f>IF(E276="",VLOOKUP(A276,スキル!$A:$K,10,0),IF(E276=VLOOKUP(A276,スキル!$A:$K,11,0),"Ｘ",J276+K276))</f>
        <v>3</v>
      </c>
      <c r="M276" s="9" t="str">
        <f>IF(C276="イベ","-",VLOOKUP(A276,スキル!$A:$K,10,0)*IF(C276="ハピ",10000,30000))</f>
        <v>-</v>
      </c>
      <c r="N276" s="9" t="str">
        <f t="shared" si="0"/>
        <v>-</v>
      </c>
      <c r="O276" s="9" t="str">
        <f>IF(C276="イベ","-",IF(E276=VLOOKUP(A276,スキル!$A:$K,11,0),0,IF(C276="ハピ",L276*10000,L276*30000)))</f>
        <v>-</v>
      </c>
      <c r="P276" s="6" t="s">
        <v>432</v>
      </c>
    </row>
    <row r="277" spans="1:16" ht="18" customHeight="1">
      <c r="A277" s="6">
        <v>275</v>
      </c>
      <c r="C277" s="6" t="s">
        <v>47</v>
      </c>
      <c r="D277" s="6" t="s">
        <v>433</v>
      </c>
      <c r="G277" s="6" t="str">
        <f>IF(E277="","",IF(E277=VLOOKUP(A277,スキル!$A:$K,11,0),"ス",VLOOKUP(A277,スキル!$A:$J,E277+4,FALSE)))</f>
        <v/>
      </c>
      <c r="H277" s="6" t="str">
        <f>IF(E277="","",IF(E277=VLOOKUP(A277,スキル!$A:$K,11,0),"キ",100/G277))</f>
        <v/>
      </c>
      <c r="I277" s="6" t="str">
        <f>IF(E277="","",IF(E277=VLOOKUP(A277,スキル!$A:$K,11,0),"ル",ROUND(F277/H277,1)))</f>
        <v/>
      </c>
      <c r="J277" s="8" t="str">
        <f>IF(E277="","",IF(E277=VLOOKUP(A277,スキル!$A:$K,11,0),"Ｍ",ROUND(G277-I277,0)))</f>
        <v/>
      </c>
      <c r="K277" s="6" t="str">
        <f ca="1">IF(E277="","",IF(E277=VLOOKUP(A277,スキル!$A:$K,11,0),"Ａ",IF(E277=VLOOKUP(A277,スキル!$A:$K,11,0)-1,0,SUM(OFFSET(スキル!$A$2,MATCH(A277,スキル!$A$3:$A$1048576,0),E277+4,1,5-E277)))))</f>
        <v/>
      </c>
      <c r="L277" s="8">
        <f>IF(E277="",VLOOKUP(A277,スキル!$A:$K,10,0),IF(E277=VLOOKUP(A277,スキル!$A:$K,11,0),"Ｘ",J277+K277))</f>
        <v>32</v>
      </c>
      <c r="M277" s="9">
        <f>IF(C277="イベ","-",VLOOKUP(A277,スキル!$A:$K,10,0)*IF(C277="ハピ",10000,30000))</f>
        <v>960000</v>
      </c>
      <c r="N277" s="9">
        <f t="shared" si="0"/>
        <v>0</v>
      </c>
      <c r="O277" s="9">
        <f>IF(C277="イベ","-",IF(E277=VLOOKUP(A277,スキル!$A:$K,11,0),0,IF(C277="ハピ",L277*10000,L277*30000)))</f>
        <v>960000</v>
      </c>
      <c r="P277" s="6" t="s">
        <v>21</v>
      </c>
    </row>
    <row r="278" spans="1:16" ht="18" customHeight="1">
      <c r="A278" s="6">
        <v>276</v>
      </c>
      <c r="C278" s="6" t="s">
        <v>47</v>
      </c>
      <c r="D278" s="6" t="s">
        <v>434</v>
      </c>
      <c r="G278" s="6" t="str">
        <f>IF(E278="","",IF(E278=VLOOKUP(A278,スキル!$A:$K,11,0),"ス",VLOOKUP(A278,スキル!$A:$J,E278+4,FALSE)))</f>
        <v/>
      </c>
      <c r="H278" s="6" t="str">
        <f>IF(E278="","",IF(E278=VLOOKUP(A278,スキル!$A:$K,11,0),"キ",100/G278))</f>
        <v/>
      </c>
      <c r="I278" s="6" t="str">
        <f>IF(E278="","",IF(E278=VLOOKUP(A278,スキル!$A:$K,11,0),"ル",ROUND(F278/H278,1)))</f>
        <v/>
      </c>
      <c r="J278" s="8" t="str">
        <f>IF(E278="","",IF(E278=VLOOKUP(A278,スキル!$A:$K,11,0),"Ｍ",ROUND(G278-I278,0)))</f>
        <v/>
      </c>
      <c r="K278" s="6" t="str">
        <f ca="1">IF(E278="","",IF(E278=VLOOKUP(A278,スキル!$A:$K,11,0),"Ａ",IF(E278=VLOOKUP(A278,スキル!$A:$K,11,0)-1,0,SUM(OFFSET(スキル!$A$2,MATCH(A278,スキル!$A$3:$A$1048576,0),E278+4,1,5-E278)))))</f>
        <v/>
      </c>
      <c r="L278" s="8">
        <f>IF(E278="",VLOOKUP(A278,スキル!$A:$K,10,0),IF(E278=VLOOKUP(A278,スキル!$A:$K,11,0),"Ｘ",J278+K278))</f>
        <v>32</v>
      </c>
      <c r="M278" s="9">
        <f>IF(C278="イベ","-",VLOOKUP(A278,スキル!$A:$K,10,0)*IF(C278="ハピ",10000,30000))</f>
        <v>960000</v>
      </c>
      <c r="N278" s="9">
        <f t="shared" si="0"/>
        <v>0</v>
      </c>
      <c r="O278" s="9">
        <f>IF(C278="イベ","-",IF(E278=VLOOKUP(A278,スキル!$A:$K,11,0),0,IF(C278="ハピ",L278*10000,L278*30000)))</f>
        <v>960000</v>
      </c>
      <c r="P278" s="6" t="s">
        <v>435</v>
      </c>
    </row>
    <row r="279" spans="1:16" ht="18" customHeight="1">
      <c r="A279" s="6">
        <v>277</v>
      </c>
      <c r="C279" s="6" t="s">
        <v>47</v>
      </c>
      <c r="D279" s="6" t="s">
        <v>436</v>
      </c>
      <c r="G279" s="6" t="str">
        <f>IF(E279="","",IF(E279=VLOOKUP(A279,スキル!$A:$K,11,0),"ス",VLOOKUP(A279,スキル!$A:$J,E279+4,FALSE)))</f>
        <v/>
      </c>
      <c r="H279" s="6" t="str">
        <f>IF(E279="","",IF(E279=VLOOKUP(A279,スキル!$A:$K,11,0),"キ",100/G279))</f>
        <v/>
      </c>
      <c r="I279" s="6" t="str">
        <f>IF(E279="","",IF(E279=VLOOKUP(A279,スキル!$A:$K,11,0),"ル",ROUND(F279/H279,1)))</f>
        <v/>
      </c>
      <c r="J279" s="8" t="str">
        <f>IF(E279="","",IF(E279=VLOOKUP(A279,スキル!$A:$K,11,0),"Ｍ",ROUND(G279-I279,0)))</f>
        <v/>
      </c>
      <c r="K279" s="6" t="str">
        <f ca="1">IF(E279="","",IF(E279=VLOOKUP(A279,スキル!$A:$K,11,0),"Ａ",IF(E279=VLOOKUP(A279,スキル!$A:$K,11,0)-1,0,SUM(OFFSET(スキル!$A$2,MATCH(A279,スキル!$A$3:$A$1048576,0),E279+4,1,5-E279)))))</f>
        <v/>
      </c>
      <c r="L279" s="8">
        <f>IF(E279="",VLOOKUP(A279,スキル!$A:$K,10,0),IF(E279=VLOOKUP(A279,スキル!$A:$K,11,0),"Ｘ",J279+K279))</f>
        <v>29</v>
      </c>
      <c r="M279" s="9">
        <f>IF(C279="イベ","-",VLOOKUP(A279,スキル!$A:$K,10,0)*IF(C279="ハピ",10000,30000))</f>
        <v>870000</v>
      </c>
      <c r="N279" s="9">
        <f t="shared" si="0"/>
        <v>0</v>
      </c>
      <c r="O279" s="9">
        <f>IF(C279="イベ","-",IF(E279=VLOOKUP(A279,スキル!$A:$K,11,0),0,IF(C279="ハピ",L279*10000,L279*30000)))</f>
        <v>870000</v>
      </c>
      <c r="P279" s="6" t="s">
        <v>437</v>
      </c>
    </row>
    <row r="280" spans="1:16" ht="18" customHeight="1">
      <c r="A280" s="6">
        <v>278</v>
      </c>
      <c r="C280" s="6" t="s">
        <v>47</v>
      </c>
      <c r="D280" s="6" t="s">
        <v>438</v>
      </c>
      <c r="G280" s="6" t="str">
        <f>IF(E280="","",IF(E280=VLOOKUP(A280,スキル!$A:$K,11,0),"ス",VLOOKUP(A280,スキル!$A:$J,E280+4,FALSE)))</f>
        <v/>
      </c>
      <c r="H280" s="6" t="str">
        <f>IF(E280="","",IF(E280=VLOOKUP(A280,スキル!$A:$K,11,0),"キ",100/G280))</f>
        <v/>
      </c>
      <c r="I280" s="6" t="str">
        <f>IF(E280="","",IF(E280=VLOOKUP(A280,スキル!$A:$K,11,0),"ル",ROUND(F280/H280,1)))</f>
        <v/>
      </c>
      <c r="J280" s="8" t="str">
        <f>IF(E280="","",IF(E280=VLOOKUP(A280,スキル!$A:$K,11,0),"Ｍ",ROUND(G280-I280,0)))</f>
        <v/>
      </c>
      <c r="K280" s="6" t="str">
        <f ca="1">IF(E280="","",IF(E280=VLOOKUP(A280,スキル!$A:$K,11,0),"Ａ",IF(E280=VLOOKUP(A280,スキル!$A:$K,11,0)-1,0,SUM(OFFSET(スキル!$A$2,MATCH(A280,スキル!$A$3:$A$1048576,0),E280+4,1,5-E280)))))</f>
        <v/>
      </c>
      <c r="L280" s="8">
        <f>IF(E280="",VLOOKUP(A280,スキル!$A:$K,10,0),IF(E280=VLOOKUP(A280,スキル!$A:$K,11,0),"Ｘ",J280+K280))</f>
        <v>29</v>
      </c>
      <c r="M280" s="9">
        <f>IF(C280="イベ","-",VLOOKUP(A280,スキル!$A:$K,10,0)*IF(C280="ハピ",10000,30000))</f>
        <v>870000</v>
      </c>
      <c r="N280" s="9">
        <f t="shared" si="0"/>
        <v>0</v>
      </c>
      <c r="O280" s="9">
        <f>IF(C280="イベ","-",IF(E280=VLOOKUP(A280,スキル!$A:$K,11,0),0,IF(C280="ハピ",L280*10000,L280*30000)))</f>
        <v>870000</v>
      </c>
      <c r="P280" s="6" t="s">
        <v>439</v>
      </c>
    </row>
    <row r="281" spans="1:16" ht="18" customHeight="1">
      <c r="A281" s="6">
        <v>279</v>
      </c>
      <c r="C281" s="6" t="s">
        <v>47</v>
      </c>
      <c r="D281" s="6" t="s">
        <v>440</v>
      </c>
      <c r="G281" s="6" t="str">
        <f>IF(E281="","",IF(E281=VLOOKUP(A281,スキル!$A:$K,11,0),"ス",VLOOKUP(A281,スキル!$A:$J,E281+4,FALSE)))</f>
        <v/>
      </c>
      <c r="H281" s="6" t="str">
        <f>IF(E281="","",IF(E281=VLOOKUP(A281,スキル!$A:$K,11,0),"キ",100/G281))</f>
        <v/>
      </c>
      <c r="I281" s="6" t="str">
        <f>IF(E281="","",IF(E281=VLOOKUP(A281,スキル!$A:$K,11,0),"ル",ROUND(F281/H281,1)))</f>
        <v/>
      </c>
      <c r="J281" s="8" t="str">
        <f>IF(E281="","",IF(E281=VLOOKUP(A281,スキル!$A:$K,11,0),"Ｍ",ROUND(G281-I281,0)))</f>
        <v/>
      </c>
      <c r="K281" s="6" t="str">
        <f ca="1">IF(E281="","",IF(E281=VLOOKUP(A281,スキル!$A:$K,11,0),"Ａ",IF(E281=VLOOKUP(A281,スキル!$A:$K,11,0)-1,0,SUM(OFFSET(スキル!$A$2,MATCH(A281,スキル!$A$3:$A$1048576,0),E281+4,1,5-E281)))))</f>
        <v/>
      </c>
      <c r="L281" s="8">
        <f>IF(E281="",VLOOKUP(A281,スキル!$A:$K,10,0),IF(E281=VLOOKUP(A281,スキル!$A:$K,11,0),"Ｘ",J281+K281))</f>
        <v>36</v>
      </c>
      <c r="M281" s="9">
        <f>IF(C281="イベ","-",VLOOKUP(A281,スキル!$A:$K,10,0)*IF(C281="ハピ",10000,30000))</f>
        <v>1080000</v>
      </c>
      <c r="N281" s="9">
        <f t="shared" si="0"/>
        <v>0</v>
      </c>
      <c r="O281" s="9">
        <f>IF(C281="イベ","-",IF(E281=VLOOKUP(A281,スキル!$A:$K,11,0),0,IF(C281="ハピ",L281*10000,L281*30000)))</f>
        <v>1080000</v>
      </c>
      <c r="P281" s="6" t="s">
        <v>38</v>
      </c>
    </row>
    <row r="282" spans="1:16" ht="18" customHeight="1">
      <c r="A282" s="6">
        <v>280</v>
      </c>
      <c r="C282" s="6" t="s">
        <v>47</v>
      </c>
      <c r="D282" s="6" t="s">
        <v>441</v>
      </c>
      <c r="G282" s="6" t="str">
        <f>IF(E282="","",IF(E282=VLOOKUP(A282,スキル!$A:$K,11,0),"ス",VLOOKUP(A282,スキル!$A:$J,E282+4,FALSE)))</f>
        <v/>
      </c>
      <c r="H282" s="6" t="str">
        <f>IF(E282="","",IF(E282=VLOOKUP(A282,スキル!$A:$K,11,0),"キ",100/G282))</f>
        <v/>
      </c>
      <c r="I282" s="6" t="str">
        <f>IF(E282="","",IF(E282=VLOOKUP(A282,スキル!$A:$K,11,0),"ル",ROUND(F282/H282,1)))</f>
        <v/>
      </c>
      <c r="J282" s="8" t="str">
        <f>IF(E282="","",IF(E282=VLOOKUP(A282,スキル!$A:$K,11,0),"Ｍ",ROUND(G282-I282,0)))</f>
        <v/>
      </c>
      <c r="K282" s="6" t="str">
        <f ca="1">IF(E282="","",IF(E282=VLOOKUP(A282,スキル!$A:$K,11,0),"Ａ",IF(E282=VLOOKUP(A282,スキル!$A:$K,11,0)-1,0,SUM(OFFSET(スキル!$A$2,MATCH(A282,スキル!$A$3:$A$1048576,0),E282+4,1,5-E282)))))</f>
        <v/>
      </c>
      <c r="L282" s="8">
        <f>IF(E282="",VLOOKUP(A282,スキル!$A:$K,10,0),IF(E282=VLOOKUP(A282,スキル!$A:$K,11,0),"Ｘ",J282+K282))</f>
        <v>36</v>
      </c>
      <c r="M282" s="9">
        <f>IF(C282="イベ","-",VLOOKUP(A282,スキル!$A:$K,10,0)*IF(C282="ハピ",10000,30000))</f>
        <v>1080000</v>
      </c>
      <c r="N282" s="9">
        <f t="shared" si="0"/>
        <v>0</v>
      </c>
      <c r="O282" s="9">
        <f>IF(C282="イベ","-",IF(E282=VLOOKUP(A282,スキル!$A:$K,11,0),0,IF(C282="ハピ",L282*10000,L282*30000)))</f>
        <v>1080000</v>
      </c>
      <c r="P282" s="6" t="s">
        <v>380</v>
      </c>
    </row>
    <row r="283" spans="1:16" ht="18" customHeight="1">
      <c r="A283" s="6">
        <v>281</v>
      </c>
      <c r="C283" s="6" t="s">
        <v>47</v>
      </c>
      <c r="D283" s="6" t="s">
        <v>442</v>
      </c>
      <c r="G283" s="6" t="str">
        <f>IF(E283="","",IF(E283=VLOOKUP(A283,スキル!$A:$K,11,0),"ス",VLOOKUP(A283,スキル!$A:$J,E283+4,FALSE)))</f>
        <v/>
      </c>
      <c r="H283" s="6" t="str">
        <f>IF(E283="","",IF(E283=VLOOKUP(A283,スキル!$A:$K,11,0),"キ",100/G283))</f>
        <v/>
      </c>
      <c r="I283" s="6" t="str">
        <f>IF(E283="","",IF(E283=VLOOKUP(A283,スキル!$A:$K,11,0),"ル",ROUND(F283/H283,1)))</f>
        <v/>
      </c>
      <c r="J283" s="8" t="str">
        <f>IF(E283="","",IF(E283=VLOOKUP(A283,スキル!$A:$K,11,0),"Ｍ",ROUND(G283-I283,0)))</f>
        <v/>
      </c>
      <c r="K283" s="6" t="str">
        <f ca="1">IF(E283="","",IF(E283=VLOOKUP(A283,スキル!$A:$K,11,0),"Ａ",IF(E283=VLOOKUP(A283,スキル!$A:$K,11,0)-1,0,SUM(OFFSET(スキル!$A$2,MATCH(A283,スキル!$A$3:$A$1048576,0),E283+4,1,5-E283)))))</f>
        <v/>
      </c>
      <c r="L283" s="8">
        <f>IF(E283="",VLOOKUP(A283,スキル!$A:$K,10,0),IF(E283=VLOOKUP(A283,スキル!$A:$K,11,0),"Ｘ",J283+K283))</f>
        <v>29</v>
      </c>
      <c r="M283" s="9">
        <f>IF(C283="イベ","-",VLOOKUP(A283,スキル!$A:$K,10,0)*IF(C283="ハピ",10000,30000))</f>
        <v>870000</v>
      </c>
      <c r="N283" s="9">
        <f t="shared" si="0"/>
        <v>0</v>
      </c>
      <c r="O283" s="9">
        <f>IF(C283="イベ","-",IF(E283=VLOOKUP(A283,スキル!$A:$K,11,0),0,IF(C283="ハピ",L283*10000,L283*30000)))</f>
        <v>870000</v>
      </c>
      <c r="P283" s="6" t="s">
        <v>443</v>
      </c>
    </row>
    <row r="284" spans="1:16" ht="18" customHeight="1">
      <c r="A284" s="6">
        <v>282</v>
      </c>
      <c r="C284" s="6" t="s">
        <v>47</v>
      </c>
      <c r="D284" s="6" t="s">
        <v>444</v>
      </c>
      <c r="G284" s="6" t="str">
        <f>IF(E284="","",IF(E284=VLOOKUP(A284,スキル!$A:$K,11,0),"ス",VLOOKUP(A284,スキル!$A:$J,E284+4,FALSE)))</f>
        <v/>
      </c>
      <c r="H284" s="6" t="str">
        <f>IF(E284="","",IF(E284=VLOOKUP(A284,スキル!$A:$K,11,0),"キ",100/G284))</f>
        <v/>
      </c>
      <c r="I284" s="6" t="str">
        <f>IF(E284="","",IF(E284=VLOOKUP(A284,スキル!$A:$K,11,0),"ル",ROUND(F284/H284,1)))</f>
        <v/>
      </c>
      <c r="J284" s="8" t="str">
        <f>IF(E284="","",IF(E284=VLOOKUP(A284,スキル!$A:$K,11,0),"Ｍ",ROUND(G284-I284,0)))</f>
        <v/>
      </c>
      <c r="K284" s="6" t="str">
        <f ca="1">IF(E284="","",IF(E284=VLOOKUP(A284,スキル!$A:$K,11,0),"Ａ",IF(E284=VLOOKUP(A284,スキル!$A:$K,11,0)-1,0,SUM(OFFSET(スキル!$A$2,MATCH(A284,スキル!$A$3:$A$1048576,0),E284+4,1,5-E284)))))</f>
        <v/>
      </c>
      <c r="L284" s="8">
        <f>IF(E284="",VLOOKUP(A284,スキル!$A:$K,10,0),IF(E284=VLOOKUP(A284,スキル!$A:$K,11,0),"Ｘ",J284+K284))</f>
        <v>29</v>
      </c>
      <c r="M284" s="9">
        <f>IF(C284="イベ","-",VLOOKUP(A284,スキル!$A:$K,10,0)*IF(C284="ハピ",10000,30000))</f>
        <v>870000</v>
      </c>
      <c r="N284" s="9">
        <f t="shared" si="0"/>
        <v>0</v>
      </c>
      <c r="O284" s="9">
        <f>IF(C284="イベ","-",IF(E284=VLOOKUP(A284,スキル!$A:$K,11,0),0,IF(C284="ハピ",L284*10000,L284*30000)))</f>
        <v>870000</v>
      </c>
      <c r="P284" s="6" t="s">
        <v>445</v>
      </c>
    </row>
    <row r="285" spans="1:16" ht="18" customHeight="1">
      <c r="A285" s="6">
        <v>283</v>
      </c>
      <c r="C285" s="6" t="s">
        <v>47</v>
      </c>
      <c r="D285" s="6" t="s">
        <v>446</v>
      </c>
      <c r="G285" s="6" t="str">
        <f>IF(E285="","",IF(E285=VLOOKUP(A285,スキル!$A:$K,11,0),"ス",VLOOKUP(A285,スキル!$A:$J,E285+4,FALSE)))</f>
        <v/>
      </c>
      <c r="H285" s="6" t="str">
        <f>IF(E285="","",IF(E285=VLOOKUP(A285,スキル!$A:$K,11,0),"キ",100/G285))</f>
        <v/>
      </c>
      <c r="I285" s="6" t="str">
        <f>IF(E285="","",IF(E285=VLOOKUP(A285,スキル!$A:$K,11,0),"ル",ROUND(F285/H285,1)))</f>
        <v/>
      </c>
      <c r="J285" s="8" t="str">
        <f>IF(E285="","",IF(E285=VLOOKUP(A285,スキル!$A:$K,11,0),"Ｍ",ROUND(G285-I285,0)))</f>
        <v/>
      </c>
      <c r="K285" s="6" t="str">
        <f ca="1">IF(E285="","",IF(E285=VLOOKUP(A285,スキル!$A:$K,11,0),"Ａ",IF(E285=VLOOKUP(A285,スキル!$A:$K,11,0)-1,0,SUM(OFFSET(スキル!$A$2,MATCH(A285,スキル!$A$3:$A$1048576,0),E285+4,1,5-E285)))))</f>
        <v/>
      </c>
      <c r="L285" s="8">
        <f>IF(E285="",VLOOKUP(A285,スキル!$A:$K,10,0),IF(E285=VLOOKUP(A285,スキル!$A:$K,11,0),"Ｘ",J285+K285))</f>
        <v>32</v>
      </c>
      <c r="M285" s="9">
        <f>IF(C285="イベ","-",VLOOKUP(A285,スキル!$A:$K,10,0)*IF(C285="ハピ",10000,30000))</f>
        <v>960000</v>
      </c>
      <c r="N285" s="9">
        <f t="shared" si="0"/>
        <v>0</v>
      </c>
      <c r="O285" s="9">
        <f>IF(C285="イベ","-",IF(E285=VLOOKUP(A285,スキル!$A:$K,11,0),0,IF(C285="ハピ",L285*10000,L285*30000)))</f>
        <v>960000</v>
      </c>
      <c r="P285" s="6" t="s">
        <v>447</v>
      </c>
    </row>
    <row r="286" spans="1:16" ht="18" customHeight="1">
      <c r="A286" s="6">
        <v>284</v>
      </c>
      <c r="C286" s="6" t="s">
        <v>47</v>
      </c>
      <c r="D286" s="6" t="s">
        <v>448</v>
      </c>
      <c r="G286" s="6" t="str">
        <f>IF(E286="","",IF(E286=VLOOKUP(A286,スキル!$A:$K,11,0),"ス",VLOOKUP(A286,スキル!$A:$J,E286+4,FALSE)))</f>
        <v/>
      </c>
      <c r="H286" s="6" t="str">
        <f>IF(E286="","",IF(E286=VLOOKUP(A286,スキル!$A:$K,11,0),"キ",100/G286))</f>
        <v/>
      </c>
      <c r="I286" s="6" t="str">
        <f>IF(E286="","",IF(E286=VLOOKUP(A286,スキル!$A:$K,11,0),"ル",ROUND(F286/H286,1)))</f>
        <v/>
      </c>
      <c r="J286" s="8" t="str">
        <f>IF(E286="","",IF(E286=VLOOKUP(A286,スキル!$A:$K,11,0),"Ｍ",ROUND(G286-I286,0)))</f>
        <v/>
      </c>
      <c r="K286" s="6" t="str">
        <f ca="1">IF(E286="","",IF(E286=VLOOKUP(A286,スキル!$A:$K,11,0),"Ａ",IF(E286=VLOOKUP(A286,スキル!$A:$K,11,0)-1,0,SUM(OFFSET(スキル!$A$2,MATCH(A286,スキル!$A$3:$A$1048576,0),E286+4,1,5-E286)))))</f>
        <v/>
      </c>
      <c r="L286" s="8">
        <f>IF(E286="",VLOOKUP(A286,スキル!$A:$K,10,0),IF(E286=VLOOKUP(A286,スキル!$A:$K,11,0),"Ｘ",J286+K286))</f>
        <v>29</v>
      </c>
      <c r="M286" s="9">
        <f>IF(C286="イベ","-",VLOOKUP(A286,スキル!$A:$K,10,0)*IF(C286="ハピ",10000,30000))</f>
        <v>870000</v>
      </c>
      <c r="N286" s="9">
        <f t="shared" si="0"/>
        <v>0</v>
      </c>
      <c r="O286" s="9">
        <f>IF(C286="イベ","-",IF(E286=VLOOKUP(A286,スキル!$A:$K,11,0),0,IF(C286="ハピ",L286*10000,L286*30000)))</f>
        <v>870000</v>
      </c>
      <c r="P286" s="6" t="s">
        <v>13</v>
      </c>
    </row>
    <row r="287" spans="1:16" ht="18" customHeight="1">
      <c r="A287" s="6">
        <v>285</v>
      </c>
      <c r="C287" s="6" t="s">
        <v>47</v>
      </c>
      <c r="D287" s="6" t="s">
        <v>449</v>
      </c>
      <c r="G287" s="6" t="str">
        <f>IF(E287="","",IF(E287=VLOOKUP(A287,スキル!$A:$K,11,0),"ス",VLOOKUP(A287,スキル!$A:$J,E287+4,FALSE)))</f>
        <v/>
      </c>
      <c r="H287" s="6" t="str">
        <f>IF(E287="","",IF(E287=VLOOKUP(A287,スキル!$A:$K,11,0),"キ",100/G287))</f>
        <v/>
      </c>
      <c r="I287" s="6" t="str">
        <f>IF(E287="","",IF(E287=VLOOKUP(A287,スキル!$A:$K,11,0),"ル",ROUND(F287/H287,1)))</f>
        <v/>
      </c>
      <c r="J287" s="8" t="str">
        <f>IF(E287="","",IF(E287=VLOOKUP(A287,スキル!$A:$K,11,0),"Ｍ",ROUND(G287-I287,0)))</f>
        <v/>
      </c>
      <c r="K287" s="6" t="str">
        <f ca="1">IF(E287="","",IF(E287=VLOOKUP(A287,スキル!$A:$K,11,0),"Ａ",IF(E287=VLOOKUP(A287,スキル!$A:$K,11,0)-1,0,SUM(OFFSET(スキル!$A$2,MATCH(A287,スキル!$A$3:$A$1048576,0),E287+4,1,5-E287)))))</f>
        <v/>
      </c>
      <c r="L287" s="8">
        <f>IF(E287="",VLOOKUP(A287,スキル!$A:$K,10,0),IF(E287=VLOOKUP(A287,スキル!$A:$K,11,0),"Ｘ",J287+K287))</f>
        <v>36</v>
      </c>
      <c r="M287" s="9">
        <f>IF(C287="イベ","-",VLOOKUP(A287,スキル!$A:$K,10,0)*IF(C287="ハピ",10000,30000))</f>
        <v>1080000</v>
      </c>
      <c r="N287" s="9">
        <f t="shared" si="0"/>
        <v>0</v>
      </c>
      <c r="O287" s="9">
        <f>IF(C287="イベ","-",IF(E287=VLOOKUP(A287,スキル!$A:$K,11,0),0,IF(C287="ハピ",L287*10000,L287*30000)))</f>
        <v>1080000</v>
      </c>
      <c r="P287" s="6" t="s">
        <v>450</v>
      </c>
    </row>
    <row r="288" spans="1:16" ht="18" customHeight="1">
      <c r="A288" s="6">
        <v>286</v>
      </c>
      <c r="C288" s="6" t="s">
        <v>47</v>
      </c>
      <c r="D288" s="6" t="s">
        <v>451</v>
      </c>
      <c r="G288" s="6" t="str">
        <f>IF(E288="","",IF(E288=VLOOKUP(A288,スキル!$A:$K,11,0),"ス",VLOOKUP(A288,スキル!$A:$J,E288+4,FALSE)))</f>
        <v/>
      </c>
      <c r="H288" s="6" t="str">
        <f>IF(E288="","",IF(E288=VLOOKUP(A288,スキル!$A:$K,11,0),"キ",100/G288))</f>
        <v/>
      </c>
      <c r="I288" s="6" t="str">
        <f>IF(E288="","",IF(E288=VLOOKUP(A288,スキル!$A:$K,11,0),"ル",ROUND(F288/H288,1)))</f>
        <v/>
      </c>
      <c r="J288" s="8" t="str">
        <f>IF(E288="","",IF(E288=VLOOKUP(A288,スキル!$A:$K,11,0),"Ｍ",ROUND(G288-I288,0)))</f>
        <v/>
      </c>
      <c r="K288" s="6" t="str">
        <f ca="1">IF(E288="","",IF(E288=VLOOKUP(A288,スキル!$A:$K,11,0),"Ａ",IF(E288=VLOOKUP(A288,スキル!$A:$K,11,0)-1,0,SUM(OFFSET(スキル!$A$2,MATCH(A288,スキル!$A$3:$A$1048576,0),E288+4,1,5-E288)))))</f>
        <v/>
      </c>
      <c r="L288" s="8">
        <f>IF(E288="",VLOOKUP(A288,スキル!$A:$K,10,0),IF(E288=VLOOKUP(A288,スキル!$A:$K,11,0),"Ｘ",J288+K288))</f>
        <v>36</v>
      </c>
      <c r="M288" s="9">
        <f>IF(C288="イベ","-",VLOOKUP(A288,スキル!$A:$K,10,0)*IF(C288="ハピ",10000,30000))</f>
        <v>1080000</v>
      </c>
      <c r="N288" s="9">
        <f t="shared" si="0"/>
        <v>0</v>
      </c>
      <c r="O288" s="9">
        <f>IF(C288="イベ","-",IF(E288=VLOOKUP(A288,スキル!$A:$K,11,0),0,IF(C288="ハピ",L288*10000,L288*30000)))</f>
        <v>1080000</v>
      </c>
      <c r="P288" s="6" t="s">
        <v>92</v>
      </c>
    </row>
    <row r="289" spans="1:16" ht="18" customHeight="1">
      <c r="A289" s="6">
        <v>287</v>
      </c>
      <c r="C289" s="6" t="s">
        <v>47</v>
      </c>
      <c r="D289" s="6" t="s">
        <v>452</v>
      </c>
      <c r="G289" s="6" t="str">
        <f>IF(E289="","",IF(E289=VLOOKUP(A289,スキル!$A:$K,11,0),"ス",VLOOKUP(A289,スキル!$A:$J,E289+4,FALSE)))</f>
        <v/>
      </c>
      <c r="H289" s="6" t="str">
        <f>IF(E289="","",IF(E289=VLOOKUP(A289,スキル!$A:$K,11,0),"キ",100/G289))</f>
        <v/>
      </c>
      <c r="I289" s="6" t="str">
        <f>IF(E289="","",IF(E289=VLOOKUP(A289,スキル!$A:$K,11,0),"ル",ROUND(F289/H289,1)))</f>
        <v/>
      </c>
      <c r="J289" s="8" t="str">
        <f>IF(E289="","",IF(E289=VLOOKUP(A289,スキル!$A:$K,11,0),"Ｍ",ROUND(G289-I289,0)))</f>
        <v/>
      </c>
      <c r="K289" s="6" t="str">
        <f ca="1">IF(E289="","",IF(E289=VLOOKUP(A289,スキル!$A:$K,11,0),"Ａ",IF(E289=VLOOKUP(A289,スキル!$A:$K,11,0)-1,0,SUM(OFFSET(スキル!$A$2,MATCH(A289,スキル!$A$3:$A$1048576,0),E289+4,1,5-E289)))))</f>
        <v/>
      </c>
      <c r="L289" s="8">
        <f>IF(E289="",VLOOKUP(A289,スキル!$A:$K,10,0),IF(E289=VLOOKUP(A289,スキル!$A:$K,11,0),"Ｘ",J289+K289))</f>
        <v>36</v>
      </c>
      <c r="M289" s="9">
        <f>IF(C289="イベ","-",VLOOKUP(A289,スキル!$A:$K,10,0)*IF(C289="ハピ",10000,30000))</f>
        <v>1080000</v>
      </c>
      <c r="N289" s="9">
        <f t="shared" si="0"/>
        <v>0</v>
      </c>
      <c r="O289" s="9">
        <f>IF(C289="イベ","-",IF(E289=VLOOKUP(A289,スキル!$A:$K,11,0),0,IF(C289="ハピ",L289*10000,L289*30000)))</f>
        <v>1080000</v>
      </c>
      <c r="P289" s="6" t="s">
        <v>453</v>
      </c>
    </row>
    <row r="290" spans="1:16" ht="18" customHeight="1">
      <c r="A290" s="6">
        <v>288</v>
      </c>
      <c r="C290" s="6" t="s">
        <v>47</v>
      </c>
      <c r="D290" s="6" t="s">
        <v>454</v>
      </c>
      <c r="G290" s="6" t="str">
        <f>IF(E290="","",IF(E290=VLOOKUP(A290,スキル!$A:$K,11,0),"ス",VLOOKUP(A290,スキル!$A:$J,E290+4,FALSE)))</f>
        <v/>
      </c>
      <c r="H290" s="6" t="str">
        <f>IF(E290="","",IF(E290=VLOOKUP(A290,スキル!$A:$K,11,0),"キ",100/G290))</f>
        <v/>
      </c>
      <c r="I290" s="6" t="str">
        <f>IF(E290="","",IF(E290=VLOOKUP(A290,スキル!$A:$K,11,0),"ル",ROUND(F290/H290,1)))</f>
        <v/>
      </c>
      <c r="J290" s="8" t="str">
        <f>IF(E290="","",IF(E290=VLOOKUP(A290,スキル!$A:$K,11,0),"Ｍ",ROUND(G290-I290,0)))</f>
        <v/>
      </c>
      <c r="K290" s="6" t="str">
        <f ca="1">IF(E290="","",IF(E290=VLOOKUP(A290,スキル!$A:$K,11,0),"Ａ",IF(E290=VLOOKUP(A290,スキル!$A:$K,11,0)-1,0,SUM(OFFSET(スキル!$A$2,MATCH(A290,スキル!$A$3:$A$1048576,0),E290+4,1,5-E290)))))</f>
        <v/>
      </c>
      <c r="L290" s="8">
        <f>IF(E290="",VLOOKUP(A290,スキル!$A:$K,10,0),IF(E290=VLOOKUP(A290,スキル!$A:$K,11,0),"Ｘ",J290+K290))</f>
        <v>32</v>
      </c>
      <c r="M290" s="9">
        <f>IF(C290="イベ","-",VLOOKUP(A290,スキル!$A:$K,10,0)*IF(C290="ハピ",10000,30000))</f>
        <v>960000</v>
      </c>
      <c r="N290" s="9">
        <f t="shared" si="0"/>
        <v>0</v>
      </c>
      <c r="O290" s="9">
        <f>IF(C290="イベ","-",IF(E290=VLOOKUP(A290,スキル!$A:$K,11,0),0,IF(C290="ハピ",L290*10000,L290*30000)))</f>
        <v>960000</v>
      </c>
      <c r="P290" s="6" t="s">
        <v>455</v>
      </c>
    </row>
    <row r="291" spans="1:16" ht="18" customHeight="1">
      <c r="A291" s="6">
        <v>289</v>
      </c>
      <c r="C291" s="6" t="s">
        <v>50</v>
      </c>
      <c r="D291" s="6" t="s">
        <v>456</v>
      </c>
      <c r="G291" s="6" t="str">
        <f>IF(E291="","",IF(E291=VLOOKUP(A291,スキル!$A:$K,11,0),"ス",VLOOKUP(A291,スキル!$A:$J,E291+4,FALSE)))</f>
        <v/>
      </c>
      <c r="H291" s="6" t="str">
        <f>IF(E291="","",IF(E291=VLOOKUP(A291,スキル!$A:$K,11,0),"キ",100/G291))</f>
        <v/>
      </c>
      <c r="I291" s="6" t="str">
        <f>IF(E291="","",IF(E291=VLOOKUP(A291,スキル!$A:$K,11,0),"ル",ROUND(F291/H291,1)))</f>
        <v/>
      </c>
      <c r="J291" s="8" t="str">
        <f>IF(E291="","",IF(E291=VLOOKUP(A291,スキル!$A:$K,11,0),"Ｍ",ROUND(G291-I291,0)))</f>
        <v/>
      </c>
      <c r="K291" s="6" t="str">
        <f ca="1">IF(E291="","",IF(E291=VLOOKUP(A291,スキル!$A:$K,11,0),"Ａ",IF(E291=VLOOKUP(A291,スキル!$A:$K,11,0)-1,0,SUM(OFFSET(スキル!$A$2,MATCH(A291,スキル!$A$3:$A$1048576,0),E291+4,1,5-E291)))))</f>
        <v/>
      </c>
      <c r="L291" s="8">
        <f>IF(E291="",VLOOKUP(A291,スキル!$A:$K,10,0),IF(E291=VLOOKUP(A291,スキル!$A:$K,11,0),"Ｘ",J291+K291))</f>
        <v>3</v>
      </c>
      <c r="M291" s="9" t="str">
        <f>IF(C291="イベ","-",VLOOKUP(A291,スキル!$A:$K,10,0)*IF(C291="ハピ",10000,30000))</f>
        <v>-</v>
      </c>
      <c r="N291" s="9" t="str">
        <f t="shared" si="0"/>
        <v>-</v>
      </c>
      <c r="O291" s="9" t="str">
        <f>IF(C291="イベ","-",IF(E291=VLOOKUP(A291,スキル!$A:$K,11,0),0,IF(C291="ハピ",L291*10000,L291*30000)))</f>
        <v>-</v>
      </c>
      <c r="P291" s="6" t="s">
        <v>457</v>
      </c>
    </row>
    <row r="292" spans="1:16" ht="18" customHeight="1">
      <c r="A292" s="6">
        <v>290</v>
      </c>
      <c r="C292" s="6" t="s">
        <v>47</v>
      </c>
      <c r="D292" s="6" t="s">
        <v>458</v>
      </c>
      <c r="G292" s="6" t="str">
        <f>IF(E292="","",IF(E292=VLOOKUP(A292,スキル!$A:$K,11,0),"ス",VLOOKUP(A292,スキル!$A:$J,E292+4,FALSE)))</f>
        <v/>
      </c>
      <c r="H292" s="6" t="str">
        <f>IF(E292="","",IF(E292=VLOOKUP(A292,スキル!$A:$K,11,0),"キ",100/G292))</f>
        <v/>
      </c>
      <c r="I292" s="6" t="str">
        <f>IF(E292="","",IF(E292=VLOOKUP(A292,スキル!$A:$K,11,0),"ル",ROUND(F292/H292,1)))</f>
        <v/>
      </c>
      <c r="J292" s="8" t="str">
        <f>IF(E292="","",IF(E292=VLOOKUP(A292,スキル!$A:$K,11,0),"Ｍ",ROUND(G292-I292,0)))</f>
        <v/>
      </c>
      <c r="K292" s="6" t="str">
        <f ca="1">IF(E292="","",IF(E292=VLOOKUP(A292,スキル!$A:$K,11,0),"Ａ",IF(E292=VLOOKUP(A292,スキル!$A:$K,11,0)-1,0,SUM(OFFSET(スキル!$A$2,MATCH(A292,スキル!$A$3:$A$1048576,0),E292+4,1,5-E292)))))</f>
        <v/>
      </c>
      <c r="L292" s="8">
        <f>IF(E292="",VLOOKUP(A292,スキル!$A:$K,10,0),IF(E292=VLOOKUP(A292,スキル!$A:$K,11,0),"Ｘ",J292+K292))</f>
        <v>36</v>
      </c>
      <c r="M292" s="9">
        <f>IF(C292="イベ","-",VLOOKUP(A292,スキル!$A:$K,10,0)*IF(C292="ハピ",10000,30000))</f>
        <v>1080000</v>
      </c>
      <c r="N292" s="9">
        <f t="shared" si="0"/>
        <v>0</v>
      </c>
      <c r="O292" s="9">
        <f>IF(C292="イベ","-",IF(E292=VLOOKUP(A292,スキル!$A:$K,11,0),0,IF(C292="ハピ",L292*10000,L292*30000)))</f>
        <v>1080000</v>
      </c>
      <c r="P292" s="6" t="s">
        <v>38</v>
      </c>
    </row>
    <row r="293" spans="1:16" ht="18" customHeight="1">
      <c r="A293" s="6">
        <v>291</v>
      </c>
      <c r="C293" s="6" t="s">
        <v>47</v>
      </c>
      <c r="D293" s="6" t="s">
        <v>459</v>
      </c>
      <c r="G293" s="6" t="str">
        <f>IF(E293="","",IF(E293=VLOOKUP(A293,スキル!$A:$K,11,0),"ス",VLOOKUP(A293,スキル!$A:$J,E293+4,FALSE)))</f>
        <v/>
      </c>
      <c r="H293" s="6" t="str">
        <f>IF(E293="","",IF(E293=VLOOKUP(A293,スキル!$A:$K,11,0),"キ",100/G293))</f>
        <v/>
      </c>
      <c r="I293" s="6" t="str">
        <f>IF(E293="","",IF(E293=VLOOKUP(A293,スキル!$A:$K,11,0),"ル",ROUND(F293/H293,1)))</f>
        <v/>
      </c>
      <c r="J293" s="8" t="str">
        <f>IF(E293="","",IF(E293=VLOOKUP(A293,スキル!$A:$K,11,0),"Ｍ",ROUND(G293-I293,0)))</f>
        <v/>
      </c>
      <c r="K293" s="6" t="str">
        <f ca="1">IF(E293="","",IF(E293=VLOOKUP(A293,スキル!$A:$K,11,0),"Ａ",IF(E293=VLOOKUP(A293,スキル!$A:$K,11,0)-1,0,SUM(OFFSET(スキル!$A$2,MATCH(A293,スキル!$A$3:$A$1048576,0),E293+4,1,5-E293)))))</f>
        <v/>
      </c>
      <c r="L293" s="8">
        <f>IF(E293="",VLOOKUP(A293,スキル!$A:$K,10,0),IF(E293=VLOOKUP(A293,スキル!$A:$K,11,0),"Ｘ",J293+K293))</f>
        <v>32</v>
      </c>
      <c r="M293" s="9">
        <f>IF(C293="イベ","-",VLOOKUP(A293,スキル!$A:$K,10,0)*IF(C293="ハピ",10000,30000))</f>
        <v>960000</v>
      </c>
      <c r="N293" s="9">
        <f t="shared" si="0"/>
        <v>0</v>
      </c>
      <c r="O293" s="9">
        <f>IF(C293="イベ","-",IF(E293=VLOOKUP(A293,スキル!$A:$K,11,0),0,IF(C293="ハピ",L293*10000,L293*30000)))</f>
        <v>960000</v>
      </c>
      <c r="P293" s="6" t="s">
        <v>13</v>
      </c>
    </row>
    <row r="294" spans="1:16" ht="18" customHeight="1">
      <c r="A294" s="6">
        <v>292</v>
      </c>
      <c r="C294" s="6" t="s">
        <v>47</v>
      </c>
      <c r="D294" s="6" t="s">
        <v>460</v>
      </c>
      <c r="G294" s="6" t="str">
        <f>IF(E294="","",IF(E294=VLOOKUP(A294,スキル!$A:$K,11,0),"ス",VLOOKUP(A294,スキル!$A:$J,E294+4,FALSE)))</f>
        <v/>
      </c>
      <c r="H294" s="6" t="str">
        <f>IF(E294="","",IF(E294=VLOOKUP(A294,スキル!$A:$K,11,0),"キ",100/G294))</f>
        <v/>
      </c>
      <c r="I294" s="6" t="str">
        <f>IF(E294="","",IF(E294=VLOOKUP(A294,スキル!$A:$K,11,0),"ル",ROUND(F294/H294,1)))</f>
        <v/>
      </c>
      <c r="J294" s="8" t="str">
        <f>IF(E294="","",IF(E294=VLOOKUP(A294,スキル!$A:$K,11,0),"Ｍ",ROUND(G294-I294,0)))</f>
        <v/>
      </c>
      <c r="K294" s="6" t="str">
        <f ca="1">IF(E294="","",IF(E294=VLOOKUP(A294,スキル!$A:$K,11,0),"Ａ",IF(E294=VLOOKUP(A294,スキル!$A:$K,11,0)-1,0,SUM(OFFSET(スキル!$A$2,MATCH(A294,スキル!$A$3:$A$1048576,0),E294+4,1,5-E294)))))</f>
        <v/>
      </c>
      <c r="L294" s="8">
        <f>IF(E294="",VLOOKUP(A294,スキル!$A:$K,10,0),IF(E294=VLOOKUP(A294,スキル!$A:$K,11,0),"Ｘ",J294+K294))</f>
        <v>32</v>
      </c>
      <c r="M294" s="9">
        <f>IF(C294="イベ","-",VLOOKUP(A294,スキル!$A:$K,10,0)*IF(C294="ハピ",10000,30000))</f>
        <v>960000</v>
      </c>
      <c r="N294" s="9">
        <f t="shared" si="0"/>
        <v>0</v>
      </c>
      <c r="O294" s="9">
        <f>IF(C294="イベ","-",IF(E294=VLOOKUP(A294,スキル!$A:$K,11,0),0,IF(C294="ハピ",L294*10000,L294*30000)))</f>
        <v>960000</v>
      </c>
      <c r="P294" s="6" t="s">
        <v>461</v>
      </c>
    </row>
    <row r="295" spans="1:16" ht="18" customHeight="1">
      <c r="A295" s="6">
        <v>293</v>
      </c>
      <c r="B295" s="6">
        <v>85</v>
      </c>
      <c r="C295" s="6" t="s">
        <v>39</v>
      </c>
      <c r="D295" s="6" t="s">
        <v>462</v>
      </c>
      <c r="G295" s="6" t="str">
        <f>IF(E295="","",IF(E295=VLOOKUP(A295,スキル!$A:$K,11,0),"ス",VLOOKUP(A295,スキル!$A:$J,E295+4,FALSE)))</f>
        <v/>
      </c>
      <c r="H295" s="6" t="str">
        <f>IF(E295="","",IF(E295=VLOOKUP(A295,スキル!$A:$K,11,0),"キ",100/G295))</f>
        <v/>
      </c>
      <c r="I295" s="6" t="str">
        <f>IF(E295="","",IF(E295=VLOOKUP(A295,スキル!$A:$K,11,0),"ル",ROUND(F295/H295,1)))</f>
        <v/>
      </c>
      <c r="J295" s="8" t="str">
        <f>IF(E295="","",IF(E295=VLOOKUP(A295,スキル!$A:$K,11,0),"Ｍ",ROUND(G295-I295,0)))</f>
        <v/>
      </c>
      <c r="K295" s="6" t="str">
        <f ca="1">IF(E295="","",IF(E295=VLOOKUP(A295,スキル!$A:$K,11,0),"Ａ",IF(E295=VLOOKUP(A295,スキル!$A:$K,11,0)-1,0,SUM(OFFSET(スキル!$A$2,MATCH(A295,スキル!$A$3:$A$1048576,0),E295+4,1,5-E295)))))</f>
        <v/>
      </c>
      <c r="L295" s="8">
        <f>IF(E295="",VLOOKUP(A295,スキル!$A:$K,10,0),IF(E295=VLOOKUP(A295,スキル!$A:$K,11,0),"Ｘ",J295+K295))</f>
        <v>29</v>
      </c>
      <c r="M295" s="9">
        <f>IF(C295="イベ","-",VLOOKUP(A295,スキル!$A:$K,10,0)*IF(C295="ハピ",10000,30000))</f>
        <v>870000</v>
      </c>
      <c r="N295" s="9">
        <f t="shared" si="0"/>
        <v>0</v>
      </c>
      <c r="O295" s="9">
        <f>IF(C295="イベ","-",IF(E295=VLOOKUP(A295,スキル!$A:$K,11,0),0,IF(C295="ハピ",L295*10000,L295*30000)))</f>
        <v>870000</v>
      </c>
      <c r="P295" s="6" t="s">
        <v>463</v>
      </c>
    </row>
    <row r="296" spans="1:16" ht="18" customHeight="1">
      <c r="A296" s="6">
        <v>294</v>
      </c>
      <c r="B296" s="6">
        <v>86</v>
      </c>
      <c r="C296" s="6" t="s">
        <v>39</v>
      </c>
      <c r="D296" s="6" t="s">
        <v>464</v>
      </c>
      <c r="G296" s="6" t="str">
        <f>IF(E296="","",IF(E296=VLOOKUP(A296,スキル!$A:$K,11,0),"ス",VLOOKUP(A296,スキル!$A:$J,E296+4,FALSE)))</f>
        <v/>
      </c>
      <c r="H296" s="6" t="str">
        <f>IF(E296="","",IF(E296=VLOOKUP(A296,スキル!$A:$K,11,0),"キ",100/G296))</f>
        <v/>
      </c>
      <c r="I296" s="6" t="str">
        <f>IF(E296="","",IF(E296=VLOOKUP(A296,スキル!$A:$K,11,0),"ル",ROUND(F296/H296,1)))</f>
        <v/>
      </c>
      <c r="J296" s="8" t="str">
        <f>IF(E296="","",IF(E296=VLOOKUP(A296,スキル!$A:$K,11,0),"Ｍ",ROUND(G296-I296,0)))</f>
        <v/>
      </c>
      <c r="K296" s="6" t="str">
        <f ca="1">IF(E296="","",IF(E296=VLOOKUP(A296,スキル!$A:$K,11,0),"Ａ",IF(E296=VLOOKUP(A296,スキル!$A:$K,11,0)-1,0,SUM(OFFSET(スキル!$A$2,MATCH(A296,スキル!$A$3:$A$1048576,0),E296+4,1,5-E296)))))</f>
        <v/>
      </c>
      <c r="L296" s="8">
        <f>IF(E296="",VLOOKUP(A296,スキル!$A:$K,10,0),IF(E296=VLOOKUP(A296,スキル!$A:$K,11,0),"Ｘ",J296+K296))</f>
        <v>32</v>
      </c>
      <c r="M296" s="9">
        <f>IF(C296="イベ","-",VLOOKUP(A296,スキル!$A:$K,10,0)*IF(C296="ハピ",10000,30000))</f>
        <v>960000</v>
      </c>
      <c r="N296" s="9">
        <f t="shared" si="0"/>
        <v>0</v>
      </c>
      <c r="O296" s="9">
        <f>IF(C296="イベ","-",IF(E296=VLOOKUP(A296,スキル!$A:$K,11,0),0,IF(C296="ハピ",L296*10000,L296*30000)))</f>
        <v>960000</v>
      </c>
      <c r="P296" s="6" t="s">
        <v>465</v>
      </c>
    </row>
    <row r="297" spans="1:16" ht="18" customHeight="1">
      <c r="A297" s="6">
        <v>295</v>
      </c>
      <c r="B297" s="6">
        <v>87</v>
      </c>
      <c r="C297" s="6" t="s">
        <v>39</v>
      </c>
      <c r="D297" s="6" t="s">
        <v>466</v>
      </c>
      <c r="G297" s="6" t="str">
        <f>IF(E297="","",IF(E297=VLOOKUP(A297,スキル!$A:$K,11,0),"ス",VLOOKUP(A297,スキル!$A:$J,E297+4,FALSE)))</f>
        <v/>
      </c>
      <c r="H297" s="6" t="str">
        <f>IF(E297="","",IF(E297=VLOOKUP(A297,スキル!$A:$K,11,0),"キ",100/G297))</f>
        <v/>
      </c>
      <c r="I297" s="6" t="str">
        <f>IF(E297="","",IF(E297=VLOOKUP(A297,スキル!$A:$K,11,0),"ル",ROUND(F297/H297,1)))</f>
        <v/>
      </c>
      <c r="J297" s="8" t="str">
        <f>IF(E297="","",IF(E297=VLOOKUP(A297,スキル!$A:$K,11,0),"Ｍ",ROUND(G297-I297,0)))</f>
        <v/>
      </c>
      <c r="K297" s="6" t="str">
        <f ca="1">IF(E297="","",IF(E297=VLOOKUP(A297,スキル!$A:$K,11,0),"Ａ",IF(E297=VLOOKUP(A297,スキル!$A:$K,11,0)-1,0,SUM(OFFSET(スキル!$A$2,MATCH(A297,スキル!$A$3:$A$1048576,0),E297+4,1,5-E297)))))</f>
        <v/>
      </c>
      <c r="L297" s="8">
        <f>IF(E297="",VLOOKUP(A297,スキル!$A:$K,10,0),IF(E297=VLOOKUP(A297,スキル!$A:$K,11,0),"Ｘ",J297+K297))</f>
        <v>29</v>
      </c>
      <c r="M297" s="9">
        <f>IF(C297="イベ","-",VLOOKUP(A297,スキル!$A:$K,10,0)*IF(C297="ハピ",10000,30000))</f>
        <v>870000</v>
      </c>
      <c r="N297" s="9">
        <f t="shared" si="0"/>
        <v>0</v>
      </c>
      <c r="O297" s="9">
        <f>IF(C297="イベ","-",IF(E297=VLOOKUP(A297,スキル!$A:$K,11,0),0,IF(C297="ハピ",L297*10000,L297*30000)))</f>
        <v>870000</v>
      </c>
      <c r="P297" s="6" t="s">
        <v>38</v>
      </c>
    </row>
    <row r="298" spans="1:16" ht="18" customHeight="1">
      <c r="A298" s="6">
        <v>296</v>
      </c>
      <c r="C298" s="6" t="s">
        <v>47</v>
      </c>
      <c r="D298" s="6" t="s">
        <v>467</v>
      </c>
      <c r="G298" s="6" t="str">
        <f>IF(E298="","",IF(E298=VLOOKUP(A298,スキル!$A:$K,11,0),"ス",VLOOKUP(A298,スキル!$A:$J,E298+4,FALSE)))</f>
        <v/>
      </c>
      <c r="H298" s="6" t="str">
        <f>IF(E298="","",IF(E298=VLOOKUP(A298,スキル!$A:$K,11,0),"キ",100/G298))</f>
        <v/>
      </c>
      <c r="I298" s="6" t="str">
        <f>IF(E298="","",IF(E298=VLOOKUP(A298,スキル!$A:$K,11,0),"ル",ROUND(F298/H298,1)))</f>
        <v/>
      </c>
      <c r="J298" s="8" t="str">
        <f>IF(E298="","",IF(E298=VLOOKUP(A298,スキル!$A:$K,11,0),"Ｍ",ROUND(G298-I298,0)))</f>
        <v/>
      </c>
      <c r="K298" s="6" t="str">
        <f ca="1">IF(E298="","",IF(E298=VLOOKUP(A298,スキル!$A:$K,11,0),"Ａ",IF(E298=VLOOKUP(A298,スキル!$A:$K,11,0)-1,0,SUM(OFFSET(スキル!$A$2,MATCH(A298,スキル!$A$3:$A$1048576,0),E298+4,1,5-E298)))))</f>
        <v/>
      </c>
      <c r="L298" s="8">
        <f>IF(E298="",VLOOKUP(A298,スキル!$A:$K,10,0),IF(E298=VLOOKUP(A298,スキル!$A:$K,11,0),"Ｘ",J298+K298))</f>
        <v>29</v>
      </c>
      <c r="M298" s="9">
        <f>IF(C298="イベ","-",VLOOKUP(A298,スキル!$A:$K,10,0)*IF(C298="ハピ",10000,30000))</f>
        <v>870000</v>
      </c>
      <c r="N298" s="9">
        <f t="shared" si="0"/>
        <v>0</v>
      </c>
      <c r="O298" s="9">
        <f>IF(C298="イベ","-",IF(E298=VLOOKUP(A298,スキル!$A:$K,11,0),0,IF(C298="ハピ",L298*10000,L298*30000)))</f>
        <v>870000</v>
      </c>
      <c r="P298" s="6" t="s">
        <v>13</v>
      </c>
    </row>
    <row r="299" spans="1:16" ht="18" customHeight="1">
      <c r="A299" s="6">
        <v>297</v>
      </c>
      <c r="C299" s="6" t="s">
        <v>47</v>
      </c>
      <c r="D299" s="6" t="s">
        <v>468</v>
      </c>
      <c r="G299" s="6" t="str">
        <f>IF(E299="","",IF(E299=VLOOKUP(A299,スキル!$A:$K,11,0),"ス",VLOOKUP(A299,スキル!$A:$J,E299+4,FALSE)))</f>
        <v/>
      </c>
      <c r="H299" s="6" t="str">
        <f>IF(E299="","",IF(E299=VLOOKUP(A299,スキル!$A:$K,11,0),"キ",100/G299))</f>
        <v/>
      </c>
      <c r="I299" s="6" t="str">
        <f>IF(E299="","",IF(E299=VLOOKUP(A299,スキル!$A:$K,11,0),"ル",ROUND(F299/H299,1)))</f>
        <v/>
      </c>
      <c r="J299" s="8" t="str">
        <f>IF(E299="","",IF(E299=VLOOKUP(A299,スキル!$A:$K,11,0),"Ｍ",ROUND(G299-I299,0)))</f>
        <v/>
      </c>
      <c r="K299" s="6" t="str">
        <f ca="1">IF(E299="","",IF(E299=VLOOKUP(A299,スキル!$A:$K,11,0),"Ａ",IF(E299=VLOOKUP(A299,スキル!$A:$K,11,0)-1,0,SUM(OFFSET(スキル!$A$2,MATCH(A299,スキル!$A$3:$A$1048576,0),E299+4,1,5-E299)))))</f>
        <v/>
      </c>
      <c r="L299" s="8">
        <f>IF(E299="",VLOOKUP(A299,スキル!$A:$K,10,0),IF(E299=VLOOKUP(A299,スキル!$A:$K,11,0),"Ｘ",J299+K299))</f>
        <v>36</v>
      </c>
      <c r="M299" s="9">
        <f>IF(C299="イベ","-",VLOOKUP(A299,スキル!$A:$K,10,0)*IF(C299="ハピ",10000,30000))</f>
        <v>1080000</v>
      </c>
      <c r="N299" s="9">
        <f t="shared" si="0"/>
        <v>0</v>
      </c>
      <c r="O299" s="9">
        <f>IF(C299="イベ","-",IF(E299=VLOOKUP(A299,スキル!$A:$K,11,0),0,IF(C299="ハピ",L299*10000,L299*30000)))</f>
        <v>1080000</v>
      </c>
      <c r="P299" s="6" t="s">
        <v>469</v>
      </c>
    </row>
    <row r="300" spans="1:16" ht="18" customHeight="1">
      <c r="A300" s="6">
        <v>298</v>
      </c>
      <c r="C300" s="6" t="s">
        <v>47</v>
      </c>
      <c r="D300" s="6" t="s">
        <v>470</v>
      </c>
      <c r="G300" s="6" t="str">
        <f>IF(E300="","",IF(E300=VLOOKUP(A300,スキル!$A:$K,11,0),"ス",VLOOKUP(A300,スキル!$A:$J,E300+4,FALSE)))</f>
        <v/>
      </c>
      <c r="H300" s="6" t="str">
        <f>IF(E300="","",IF(E300=VLOOKUP(A300,スキル!$A:$K,11,0),"キ",100/G300))</f>
        <v/>
      </c>
      <c r="I300" s="6" t="str">
        <f>IF(E300="","",IF(E300=VLOOKUP(A300,スキル!$A:$K,11,0),"ル",ROUND(F300/H300,1)))</f>
        <v/>
      </c>
      <c r="J300" s="8" t="str">
        <f>IF(E300="","",IF(E300=VLOOKUP(A300,スキル!$A:$K,11,0),"Ｍ",ROUND(G300-I300,0)))</f>
        <v/>
      </c>
      <c r="K300" s="6" t="str">
        <f ca="1">IF(E300="","",IF(E300=VLOOKUP(A300,スキル!$A:$K,11,0),"Ａ",IF(E300=VLOOKUP(A300,スキル!$A:$K,11,0)-1,0,SUM(OFFSET(スキル!$A$2,MATCH(A300,スキル!$A$3:$A$1048576,0),E300+4,1,5-E300)))))</f>
        <v/>
      </c>
      <c r="L300" s="8">
        <f>IF(E300="",VLOOKUP(A300,スキル!$A:$K,10,0),IF(E300=VLOOKUP(A300,スキル!$A:$K,11,0),"Ｘ",J300+K300))</f>
        <v>29</v>
      </c>
      <c r="M300" s="9">
        <f>IF(C300="イベ","-",VLOOKUP(A300,スキル!$A:$K,10,0)*IF(C300="ハピ",10000,30000))</f>
        <v>870000</v>
      </c>
      <c r="N300" s="9">
        <f t="shared" si="0"/>
        <v>0</v>
      </c>
      <c r="O300" s="9">
        <f>IF(C300="イベ","-",IF(E300=VLOOKUP(A300,スキル!$A:$K,11,0),0,IF(C300="ハピ",L300*10000,L300*30000)))</f>
        <v>870000</v>
      </c>
      <c r="P300" s="6" t="s">
        <v>471</v>
      </c>
    </row>
    <row r="301" spans="1:16" ht="18" customHeight="1">
      <c r="A301" s="6">
        <v>299</v>
      </c>
      <c r="B301" s="6">
        <v>88</v>
      </c>
      <c r="C301" s="6" t="s">
        <v>39</v>
      </c>
      <c r="D301" s="6" t="s">
        <v>472</v>
      </c>
      <c r="G301" s="6" t="str">
        <f>IF(E301="","",IF(E301=VLOOKUP(A301,スキル!$A:$K,11,0),"ス",VLOOKUP(A301,スキル!$A:$J,E301+4,FALSE)))</f>
        <v/>
      </c>
      <c r="H301" s="6" t="str">
        <f>IF(E301="","",IF(E301=VLOOKUP(A301,スキル!$A:$K,11,0),"キ",100/G301))</f>
        <v/>
      </c>
      <c r="I301" s="6" t="str">
        <f>IF(E301="","",IF(E301=VLOOKUP(A301,スキル!$A:$K,11,0),"ル",ROUND(F301/H301,1)))</f>
        <v/>
      </c>
      <c r="J301" s="8" t="str">
        <f>IF(E301="","",IF(E301=VLOOKUP(A301,スキル!$A:$K,11,0),"Ｍ",ROUND(G301-I301,0)))</f>
        <v/>
      </c>
      <c r="K301" s="6" t="str">
        <f ca="1">IF(E301="","",IF(E301=VLOOKUP(A301,スキル!$A:$K,11,0),"Ａ",IF(E301=VLOOKUP(A301,スキル!$A:$K,11,0)-1,0,SUM(OFFSET(スキル!$A$2,MATCH(A301,スキル!$A$3:$A$1048576,0),E301+4,1,5-E301)))))</f>
        <v/>
      </c>
      <c r="L301" s="8">
        <f>IF(E301="",VLOOKUP(A301,スキル!$A:$K,10,0),IF(E301=VLOOKUP(A301,スキル!$A:$K,11,0),"Ｘ",J301+K301))</f>
        <v>29</v>
      </c>
      <c r="M301" s="9">
        <f>IF(C301="イベ","-",VLOOKUP(A301,スキル!$A:$K,10,0)*IF(C301="ハピ",10000,30000))</f>
        <v>870000</v>
      </c>
      <c r="N301" s="9">
        <f t="shared" si="0"/>
        <v>0</v>
      </c>
      <c r="O301" s="9">
        <f>IF(C301="イベ","-",IF(E301=VLOOKUP(A301,スキル!$A:$K,11,0),0,IF(C301="ハピ",L301*10000,L301*30000)))</f>
        <v>870000</v>
      </c>
      <c r="P301" s="6" t="s">
        <v>376</v>
      </c>
    </row>
    <row r="302" spans="1:16" ht="18" customHeight="1">
      <c r="A302" s="6">
        <v>300</v>
      </c>
      <c r="C302" s="6" t="s">
        <v>47</v>
      </c>
      <c r="D302" s="6" t="s">
        <v>473</v>
      </c>
      <c r="G302" s="6" t="str">
        <f>IF(E302="","",IF(E302=VLOOKUP(A302,スキル!$A:$K,11,0),"ス",VLOOKUP(A302,スキル!$A:$J,E302+4,FALSE)))</f>
        <v/>
      </c>
      <c r="H302" s="6" t="str">
        <f>IF(E302="","",IF(E302=VLOOKUP(A302,スキル!$A:$K,11,0),"キ",100/G302))</f>
        <v/>
      </c>
      <c r="I302" s="6" t="str">
        <f>IF(E302="","",IF(E302=VLOOKUP(A302,スキル!$A:$K,11,0),"ル",ROUND(F302/H302,1)))</f>
        <v/>
      </c>
      <c r="J302" s="8" t="str">
        <f>IF(E302="","",IF(E302=VLOOKUP(A302,スキル!$A:$K,11,0),"Ｍ",ROUND(G302-I302,0)))</f>
        <v/>
      </c>
      <c r="K302" s="6" t="str">
        <f ca="1">IF(E302="","",IF(E302=VLOOKUP(A302,スキル!$A:$K,11,0),"Ａ",IF(E302=VLOOKUP(A302,スキル!$A:$K,11,0)-1,0,SUM(OFFSET(スキル!$A$2,MATCH(A302,スキル!$A$3:$A$1048576,0),E302+4,1,5-E302)))))</f>
        <v/>
      </c>
      <c r="L302" s="8">
        <f>IF(E302="",VLOOKUP(A302,スキル!$A:$K,10,0),IF(E302=VLOOKUP(A302,スキル!$A:$K,11,0),"Ｘ",J302+K302))</f>
        <v>32</v>
      </c>
      <c r="M302" s="9">
        <f>IF(C302="イベ","-",VLOOKUP(A302,スキル!$A:$K,10,0)*IF(C302="ハピ",10000,30000))</f>
        <v>960000</v>
      </c>
      <c r="N302" s="9">
        <f t="shared" si="0"/>
        <v>0</v>
      </c>
      <c r="O302" s="9">
        <f>IF(C302="イベ","-",IF(E302=VLOOKUP(A302,スキル!$A:$K,11,0),0,IF(C302="ハピ",L302*10000,L302*30000)))</f>
        <v>960000</v>
      </c>
      <c r="P302" s="6" t="s">
        <v>380</v>
      </c>
    </row>
    <row r="303" spans="1:16" ht="18" customHeight="1">
      <c r="A303" s="6">
        <v>301</v>
      </c>
      <c r="C303" s="6" t="s">
        <v>47</v>
      </c>
      <c r="D303" s="6" t="s">
        <v>474</v>
      </c>
      <c r="G303" s="6" t="str">
        <f>IF(E303="","",IF(E303=VLOOKUP(A303,スキル!$A:$K,11,0),"ス",VLOOKUP(A303,スキル!$A:$J,E303+4,FALSE)))</f>
        <v/>
      </c>
      <c r="H303" s="6" t="str">
        <f>IF(E303="","",IF(E303=VLOOKUP(A303,スキル!$A:$K,11,0),"キ",100/G303))</f>
        <v/>
      </c>
      <c r="I303" s="6" t="str">
        <f>IF(E303="","",IF(E303=VLOOKUP(A303,スキル!$A:$K,11,0),"ル",ROUND(F303/H303,1)))</f>
        <v/>
      </c>
      <c r="J303" s="8" t="str">
        <f>IF(E303="","",IF(E303=VLOOKUP(A303,スキル!$A:$K,11,0),"Ｍ",ROUND(G303-I303,0)))</f>
        <v/>
      </c>
      <c r="K303" s="6" t="str">
        <f ca="1">IF(E303="","",IF(E303=VLOOKUP(A303,スキル!$A:$K,11,0),"Ａ",IF(E303=VLOOKUP(A303,スキル!$A:$K,11,0)-1,0,SUM(OFFSET(スキル!$A$2,MATCH(A303,スキル!$A$3:$A$1048576,0),E303+4,1,5-E303)))))</f>
        <v/>
      </c>
      <c r="L303" s="8">
        <f>IF(E303="",VLOOKUP(A303,スキル!$A:$K,10,0),IF(E303=VLOOKUP(A303,スキル!$A:$K,11,0),"Ｘ",J303+K303))</f>
        <v>32</v>
      </c>
      <c r="M303" s="9">
        <f>IF(C303="イベ","-",VLOOKUP(A303,スキル!$A:$K,10,0)*IF(C303="ハピ",10000,30000))</f>
        <v>960000</v>
      </c>
      <c r="N303" s="9">
        <f t="shared" si="0"/>
        <v>0</v>
      </c>
      <c r="O303" s="9">
        <f>IF(C303="イベ","-",IF(E303=VLOOKUP(A303,スキル!$A:$K,11,0),0,IF(C303="ハピ",L303*10000,L303*30000)))</f>
        <v>960000</v>
      </c>
      <c r="P303" s="6" t="s">
        <v>89</v>
      </c>
    </row>
    <row r="304" spans="1:16" ht="18" customHeight="1">
      <c r="A304" s="6">
        <v>302</v>
      </c>
      <c r="C304" s="6" t="s">
        <v>47</v>
      </c>
      <c r="D304" s="6" t="s">
        <v>475</v>
      </c>
      <c r="G304" s="6" t="str">
        <f>IF(E304="","",IF(E304=VLOOKUP(A304,スキル!$A:$K,11,0),"ス",VLOOKUP(A304,スキル!$A:$J,E304+4,FALSE)))</f>
        <v/>
      </c>
      <c r="H304" s="6" t="str">
        <f>IF(E304="","",IF(E304=VLOOKUP(A304,スキル!$A:$K,11,0),"キ",100/G304))</f>
        <v/>
      </c>
      <c r="I304" s="6" t="str">
        <f>IF(E304="","",IF(E304=VLOOKUP(A304,スキル!$A:$K,11,0),"ル",ROUND(F304/H304,1)))</f>
        <v/>
      </c>
      <c r="J304" s="8" t="str">
        <f>IF(E304="","",IF(E304=VLOOKUP(A304,スキル!$A:$K,11,0),"Ｍ",ROUND(G304-I304,0)))</f>
        <v/>
      </c>
      <c r="K304" s="6" t="str">
        <f ca="1">IF(E304="","",IF(E304=VLOOKUP(A304,スキル!$A:$K,11,0),"Ａ",IF(E304=VLOOKUP(A304,スキル!$A:$K,11,0)-1,0,SUM(OFFSET(スキル!$A$2,MATCH(A304,スキル!$A$3:$A$1048576,0),E304+4,1,5-E304)))))</f>
        <v/>
      </c>
      <c r="L304" s="8">
        <f>IF(E304="",VLOOKUP(A304,スキル!$A:$K,10,0),IF(E304=VLOOKUP(A304,スキル!$A:$K,11,0),"Ｘ",J304+K304))</f>
        <v>36</v>
      </c>
      <c r="M304" s="9">
        <f>IF(C304="イベ","-",VLOOKUP(A304,スキル!$A:$K,10,0)*IF(C304="ハピ",10000,30000))</f>
        <v>1080000</v>
      </c>
      <c r="N304" s="9">
        <f t="shared" si="0"/>
        <v>0</v>
      </c>
      <c r="O304" s="9">
        <f>IF(C304="イベ","-",IF(E304=VLOOKUP(A304,スキル!$A:$K,11,0),0,IF(C304="ハピ",L304*10000,L304*30000)))</f>
        <v>1080000</v>
      </c>
      <c r="P304" s="6" t="s">
        <v>476</v>
      </c>
    </row>
    <row r="305" spans="1:16" ht="18" customHeight="1">
      <c r="A305" s="6">
        <v>303</v>
      </c>
      <c r="C305" s="6" t="s">
        <v>47</v>
      </c>
      <c r="D305" s="6" t="s">
        <v>477</v>
      </c>
      <c r="G305" s="6" t="str">
        <f>IF(E305="","",IF(E305=VLOOKUP(A305,スキル!$A:$K,11,0),"ス",VLOOKUP(A305,スキル!$A:$J,E305+4,FALSE)))</f>
        <v/>
      </c>
      <c r="H305" s="6" t="str">
        <f>IF(E305="","",IF(E305=VLOOKUP(A305,スキル!$A:$K,11,0),"キ",100/G305))</f>
        <v/>
      </c>
      <c r="I305" s="6" t="str">
        <f>IF(E305="","",IF(E305=VLOOKUP(A305,スキル!$A:$K,11,0),"ル",ROUND(F305/H305,1)))</f>
        <v/>
      </c>
      <c r="J305" s="8" t="str">
        <f>IF(E305="","",IF(E305=VLOOKUP(A305,スキル!$A:$K,11,0),"Ｍ",ROUND(G305-I305,0)))</f>
        <v/>
      </c>
      <c r="K305" s="6" t="str">
        <f ca="1">IF(E305="","",IF(E305=VLOOKUP(A305,スキル!$A:$K,11,0),"Ａ",IF(E305=VLOOKUP(A305,スキル!$A:$K,11,0)-1,0,SUM(OFFSET(スキル!$A$2,MATCH(A305,スキル!$A$3:$A$1048576,0),E305+4,1,5-E305)))))</f>
        <v/>
      </c>
      <c r="L305" s="8">
        <f>IF(E305="",VLOOKUP(A305,スキル!$A:$K,10,0),IF(E305=VLOOKUP(A305,スキル!$A:$K,11,0),"Ｘ",J305+K305))</f>
        <v>32</v>
      </c>
      <c r="M305" s="9">
        <f>IF(C305="イベ","-",VLOOKUP(A305,スキル!$A:$K,10,0)*IF(C305="ハピ",10000,30000))</f>
        <v>960000</v>
      </c>
      <c r="N305" s="9">
        <f t="shared" si="0"/>
        <v>0</v>
      </c>
      <c r="O305" s="9">
        <f>IF(C305="イベ","-",IF(E305=VLOOKUP(A305,スキル!$A:$K,11,0),0,IF(C305="ハピ",L305*10000,L305*30000)))</f>
        <v>960000</v>
      </c>
      <c r="P305" s="6" t="s">
        <v>478</v>
      </c>
    </row>
    <row r="306" spans="1:16" ht="18" customHeight="1">
      <c r="A306" s="6">
        <v>304</v>
      </c>
      <c r="C306" s="6" t="s">
        <v>47</v>
      </c>
      <c r="D306" s="6" t="s">
        <v>479</v>
      </c>
      <c r="G306" s="6" t="str">
        <f>IF(E306="","",IF(E306=VLOOKUP(A306,スキル!$A:$K,11,0),"ス",VLOOKUP(A306,スキル!$A:$J,E306+4,FALSE)))</f>
        <v/>
      </c>
      <c r="H306" s="6" t="str">
        <f>IF(E306="","",IF(E306=VLOOKUP(A306,スキル!$A:$K,11,0),"キ",100/G306))</f>
        <v/>
      </c>
      <c r="I306" s="6" t="str">
        <f>IF(E306="","",IF(E306=VLOOKUP(A306,スキル!$A:$K,11,0),"ル",ROUND(F306/H306,1)))</f>
        <v/>
      </c>
      <c r="J306" s="8" t="str">
        <f>IF(E306="","",IF(E306=VLOOKUP(A306,スキル!$A:$K,11,0),"Ｍ",ROUND(G306-I306,0)))</f>
        <v/>
      </c>
      <c r="K306" s="6" t="str">
        <f ca="1">IF(E306="","",IF(E306=VLOOKUP(A306,スキル!$A:$K,11,0),"Ａ",IF(E306=VLOOKUP(A306,スキル!$A:$K,11,0)-1,0,SUM(OFFSET(スキル!$A$2,MATCH(A306,スキル!$A$3:$A$1048576,0),E306+4,1,5-E306)))))</f>
        <v/>
      </c>
      <c r="L306" s="8">
        <f>IF(E306="",VLOOKUP(A306,スキル!$A:$K,10,0),IF(E306=VLOOKUP(A306,スキル!$A:$K,11,0),"Ｘ",J306+K306))</f>
        <v>32</v>
      </c>
      <c r="M306" s="9">
        <f>IF(C306="イベ","-",VLOOKUP(A306,スキル!$A:$K,10,0)*IF(C306="ハピ",10000,30000))</f>
        <v>960000</v>
      </c>
      <c r="N306" s="9">
        <f t="shared" si="0"/>
        <v>0</v>
      </c>
      <c r="O306" s="9">
        <f>IF(C306="イベ","-",IF(E306=VLOOKUP(A306,スキル!$A:$K,11,0),0,IF(C306="ハピ",L306*10000,L306*30000)))</f>
        <v>960000</v>
      </c>
      <c r="P306" s="6" t="s">
        <v>38</v>
      </c>
    </row>
    <row r="307" spans="1:16" ht="18" customHeight="1">
      <c r="A307" s="6">
        <v>305</v>
      </c>
      <c r="C307" s="6" t="s">
        <v>47</v>
      </c>
      <c r="D307" s="6" t="s">
        <v>480</v>
      </c>
      <c r="G307" s="6" t="str">
        <f>IF(E307="","",IF(E307=VLOOKUP(A307,スキル!$A:$K,11,0),"ス",VLOOKUP(A307,スキル!$A:$J,E307+4,FALSE)))</f>
        <v/>
      </c>
      <c r="H307" s="6" t="str">
        <f>IF(E307="","",IF(E307=VLOOKUP(A307,スキル!$A:$K,11,0),"キ",100/G307))</f>
        <v/>
      </c>
      <c r="I307" s="6" t="str">
        <f>IF(E307="","",IF(E307=VLOOKUP(A307,スキル!$A:$K,11,0),"ル",ROUND(F307/H307,1)))</f>
        <v/>
      </c>
      <c r="J307" s="8" t="str">
        <f>IF(E307="","",IF(E307=VLOOKUP(A307,スキル!$A:$K,11,0),"Ｍ",ROUND(G307-I307,0)))</f>
        <v/>
      </c>
      <c r="K307" s="6" t="str">
        <f ca="1">IF(E307="","",IF(E307=VLOOKUP(A307,スキル!$A:$K,11,0),"Ａ",IF(E307=VLOOKUP(A307,スキル!$A:$K,11,0)-1,0,SUM(OFFSET(スキル!$A$2,MATCH(A307,スキル!$A$3:$A$1048576,0),E307+4,1,5-E307)))))</f>
        <v/>
      </c>
      <c r="L307" s="8">
        <f>IF(E307="",VLOOKUP(A307,スキル!$A:$K,10,0),IF(E307=VLOOKUP(A307,スキル!$A:$K,11,0),"Ｘ",J307+K307))</f>
        <v>32</v>
      </c>
      <c r="M307" s="9">
        <f>IF(C307="イベ","-",VLOOKUP(A307,スキル!$A:$K,10,0)*IF(C307="ハピ",10000,30000))</f>
        <v>960000</v>
      </c>
      <c r="N307" s="9">
        <f t="shared" si="0"/>
        <v>0</v>
      </c>
      <c r="O307" s="9">
        <f>IF(C307="イベ","-",IF(E307=VLOOKUP(A307,スキル!$A:$K,11,0),0,IF(C307="ハピ",L307*10000,L307*30000)))</f>
        <v>960000</v>
      </c>
      <c r="P307" s="6" t="s">
        <v>38</v>
      </c>
    </row>
    <row r="308" spans="1:16" ht="18" customHeight="1">
      <c r="A308" s="6">
        <v>306</v>
      </c>
      <c r="C308" s="6" t="s">
        <v>47</v>
      </c>
      <c r="D308" s="6" t="s">
        <v>481</v>
      </c>
      <c r="G308" s="6" t="str">
        <f>IF(E308="","",IF(E308=VLOOKUP(A308,スキル!$A:$K,11,0),"ス",VLOOKUP(A308,スキル!$A:$J,E308+4,FALSE)))</f>
        <v/>
      </c>
      <c r="H308" s="6" t="str">
        <f>IF(E308="","",IF(E308=VLOOKUP(A308,スキル!$A:$K,11,0),"キ",100/G308))</f>
        <v/>
      </c>
      <c r="I308" s="6" t="str">
        <f>IF(E308="","",IF(E308=VLOOKUP(A308,スキル!$A:$K,11,0),"ル",ROUND(F308/H308,1)))</f>
        <v/>
      </c>
      <c r="J308" s="8" t="str">
        <f>IF(E308="","",IF(E308=VLOOKUP(A308,スキル!$A:$K,11,0),"Ｍ",ROUND(G308-I308,0)))</f>
        <v/>
      </c>
      <c r="K308" s="6" t="str">
        <f ca="1">IF(E308="","",IF(E308=VLOOKUP(A308,スキル!$A:$K,11,0),"Ａ",IF(E308=VLOOKUP(A308,スキル!$A:$K,11,0)-1,0,SUM(OFFSET(スキル!$A$2,MATCH(A308,スキル!$A$3:$A$1048576,0),E308+4,1,5-E308)))))</f>
        <v/>
      </c>
      <c r="L308" s="8">
        <f>IF(E308="",VLOOKUP(A308,スキル!$A:$K,10,0),IF(E308=VLOOKUP(A308,スキル!$A:$K,11,0),"Ｘ",J308+K308))</f>
        <v>29</v>
      </c>
      <c r="M308" s="9">
        <f>IF(C308="イベ","-",VLOOKUP(A308,スキル!$A:$K,10,0)*IF(C308="ハピ",10000,30000))</f>
        <v>870000</v>
      </c>
      <c r="N308" s="9">
        <f t="shared" si="0"/>
        <v>0</v>
      </c>
      <c r="O308" s="9">
        <f>IF(C308="イベ","-",IF(E308=VLOOKUP(A308,スキル!$A:$K,11,0),0,IF(C308="ハピ",L308*10000,L308*30000)))</f>
        <v>870000</v>
      </c>
      <c r="P308" s="6" t="s">
        <v>49</v>
      </c>
    </row>
    <row r="309" spans="1:16" ht="18" customHeight="1">
      <c r="A309" s="6">
        <v>307</v>
      </c>
      <c r="C309" s="6" t="s">
        <v>47</v>
      </c>
      <c r="D309" s="6" t="s">
        <v>482</v>
      </c>
      <c r="G309" s="6" t="str">
        <f>IF(E309="","",IF(E309=VLOOKUP(A309,スキル!$A:$K,11,0),"ス",VLOOKUP(A309,スキル!$A:$J,E309+4,FALSE)))</f>
        <v/>
      </c>
      <c r="H309" s="6" t="str">
        <f>IF(E309="","",IF(E309=VLOOKUP(A309,スキル!$A:$K,11,0),"キ",100/G309))</f>
        <v/>
      </c>
      <c r="I309" s="6" t="str">
        <f>IF(E309="","",IF(E309=VLOOKUP(A309,スキル!$A:$K,11,0),"ル",ROUND(F309/H309,1)))</f>
        <v/>
      </c>
      <c r="J309" s="8" t="str">
        <f>IF(E309="","",IF(E309=VLOOKUP(A309,スキル!$A:$K,11,0),"Ｍ",ROUND(G309-I309,0)))</f>
        <v/>
      </c>
      <c r="K309" s="6" t="str">
        <f ca="1">IF(E309="","",IF(E309=VLOOKUP(A309,スキル!$A:$K,11,0),"Ａ",IF(E309=VLOOKUP(A309,スキル!$A:$K,11,0)-1,0,SUM(OFFSET(スキル!$A$2,MATCH(A309,スキル!$A$3:$A$1048576,0),E309+4,1,5-E309)))))</f>
        <v/>
      </c>
      <c r="L309" s="8">
        <f>IF(E309="",VLOOKUP(A309,スキル!$A:$K,10,0),IF(E309=VLOOKUP(A309,スキル!$A:$K,11,0),"Ｘ",J309+K309))</f>
        <v>36</v>
      </c>
      <c r="M309" s="9">
        <f>IF(C309="イベ","-",VLOOKUP(A309,スキル!$A:$K,10,0)*IF(C309="ハピ",10000,30000))</f>
        <v>1080000</v>
      </c>
      <c r="N309" s="9">
        <f t="shared" si="0"/>
        <v>0</v>
      </c>
      <c r="O309" s="9">
        <f>IF(C309="イベ","-",IF(E309=VLOOKUP(A309,スキル!$A:$K,11,0),0,IF(C309="ハピ",L309*10000,L309*30000)))</f>
        <v>1080000</v>
      </c>
      <c r="P309" s="6" t="s">
        <v>483</v>
      </c>
    </row>
    <row r="310" spans="1:16" ht="18" customHeight="1">
      <c r="A310" s="6">
        <v>308</v>
      </c>
      <c r="C310" s="6" t="s">
        <v>47</v>
      </c>
      <c r="D310" s="6" t="s">
        <v>484</v>
      </c>
      <c r="G310" s="6" t="str">
        <f>IF(E310="","",IF(E310=VLOOKUP(A310,スキル!$A:$K,11,0),"ス",VLOOKUP(A310,スキル!$A:$J,E310+4,FALSE)))</f>
        <v/>
      </c>
      <c r="H310" s="6" t="str">
        <f>IF(E310="","",IF(E310=VLOOKUP(A310,スキル!$A:$K,11,0),"キ",100/G310))</f>
        <v/>
      </c>
      <c r="I310" s="6" t="str">
        <f>IF(E310="","",IF(E310=VLOOKUP(A310,スキル!$A:$K,11,0),"ル",ROUND(F310/H310,1)))</f>
        <v/>
      </c>
      <c r="J310" s="8" t="str">
        <f>IF(E310="","",IF(E310=VLOOKUP(A310,スキル!$A:$K,11,0),"Ｍ",ROUND(G310-I310,0)))</f>
        <v/>
      </c>
      <c r="K310" s="6" t="str">
        <f ca="1">IF(E310="","",IF(E310=VLOOKUP(A310,スキル!$A:$K,11,0),"Ａ",IF(E310=VLOOKUP(A310,スキル!$A:$K,11,0)-1,0,SUM(OFFSET(スキル!$A$2,MATCH(A310,スキル!$A$3:$A$1048576,0),E310+4,1,5-E310)))))</f>
        <v/>
      </c>
      <c r="L310" s="8">
        <f>IF(E310="",VLOOKUP(A310,スキル!$A:$K,10,0),IF(E310=VLOOKUP(A310,スキル!$A:$K,11,0),"Ｘ",J310+K310))</f>
        <v>32</v>
      </c>
      <c r="M310" s="9">
        <f>IF(C310="イベ","-",VLOOKUP(A310,スキル!$A:$K,10,0)*IF(C310="ハピ",10000,30000))</f>
        <v>960000</v>
      </c>
      <c r="N310" s="9">
        <f t="shared" si="0"/>
        <v>0</v>
      </c>
      <c r="O310" s="9">
        <f>IF(C310="イベ","-",IF(E310=VLOOKUP(A310,スキル!$A:$K,11,0),0,IF(C310="ハピ",L310*10000,L310*30000)))</f>
        <v>960000</v>
      </c>
      <c r="P310" s="6" t="s">
        <v>485</v>
      </c>
    </row>
    <row r="311" spans="1:16" ht="18" customHeight="1">
      <c r="A311" s="6">
        <v>309</v>
      </c>
      <c r="C311" s="6" t="s">
        <v>47</v>
      </c>
      <c r="D311" s="6" t="s">
        <v>486</v>
      </c>
      <c r="G311" s="6" t="str">
        <f>IF(E311="","",IF(E311=VLOOKUP(A311,スキル!$A:$K,11,0),"ス",VLOOKUP(A311,スキル!$A:$J,E311+4,FALSE)))</f>
        <v/>
      </c>
      <c r="H311" s="6" t="str">
        <f>IF(E311="","",IF(E311=VLOOKUP(A311,スキル!$A:$K,11,0),"キ",100/G311))</f>
        <v/>
      </c>
      <c r="I311" s="6" t="str">
        <f>IF(E311="","",IF(E311=VLOOKUP(A311,スキル!$A:$K,11,0),"ル",ROUND(F311/H311,1)))</f>
        <v/>
      </c>
      <c r="J311" s="8" t="str">
        <f>IF(E311="","",IF(E311=VLOOKUP(A311,スキル!$A:$K,11,0),"Ｍ",ROUND(G311-I311,0)))</f>
        <v/>
      </c>
      <c r="K311" s="6" t="str">
        <f ca="1">IF(E311="","",IF(E311=VLOOKUP(A311,スキル!$A:$K,11,0),"Ａ",IF(E311=VLOOKUP(A311,スキル!$A:$K,11,0)-1,0,SUM(OFFSET(スキル!$A$2,MATCH(A311,スキル!$A$3:$A$1048576,0),E311+4,1,5-E311)))))</f>
        <v/>
      </c>
      <c r="L311" s="8">
        <f>IF(E311="",VLOOKUP(A311,スキル!$A:$K,10,0),IF(E311=VLOOKUP(A311,スキル!$A:$K,11,0),"Ｘ",J311+K311))</f>
        <v>29</v>
      </c>
      <c r="M311" s="9">
        <f>IF(C311="イベ","-",VLOOKUP(A311,スキル!$A:$K,10,0)*IF(C311="ハピ",10000,30000))</f>
        <v>870000</v>
      </c>
      <c r="N311" s="9">
        <f t="shared" si="0"/>
        <v>0</v>
      </c>
      <c r="O311" s="9">
        <f>IF(C311="イベ","-",IF(E311=VLOOKUP(A311,スキル!$A:$K,11,0),0,IF(C311="ハピ",L311*10000,L311*30000)))</f>
        <v>870000</v>
      </c>
      <c r="P311" s="6" t="s">
        <v>38</v>
      </c>
    </row>
    <row r="312" spans="1:16" ht="18" customHeight="1">
      <c r="A312" s="6">
        <v>310</v>
      </c>
      <c r="C312" s="6" t="s">
        <v>47</v>
      </c>
      <c r="D312" s="6" t="s">
        <v>487</v>
      </c>
      <c r="G312" s="6" t="str">
        <f>IF(E312="","",IF(E312=VLOOKUP(A312,スキル!$A:$K,11,0),"ス",VLOOKUP(A312,スキル!$A:$J,E312+4,FALSE)))</f>
        <v/>
      </c>
      <c r="H312" s="6" t="str">
        <f>IF(E312="","",IF(E312=VLOOKUP(A312,スキル!$A:$K,11,0),"キ",100/G312))</f>
        <v/>
      </c>
      <c r="I312" s="6" t="str">
        <f>IF(E312="","",IF(E312=VLOOKUP(A312,スキル!$A:$K,11,0),"ル",ROUND(F312/H312,1)))</f>
        <v/>
      </c>
      <c r="J312" s="8" t="str">
        <f>IF(E312="","",IF(E312=VLOOKUP(A312,スキル!$A:$K,11,0),"Ｍ",ROUND(G312-I312,0)))</f>
        <v/>
      </c>
      <c r="K312" s="6" t="str">
        <f ca="1">IF(E312="","",IF(E312=VLOOKUP(A312,スキル!$A:$K,11,0),"Ａ",IF(E312=VLOOKUP(A312,スキル!$A:$K,11,0)-1,0,SUM(OFFSET(スキル!$A$2,MATCH(A312,スキル!$A$3:$A$1048576,0),E312+4,1,5-E312)))))</f>
        <v/>
      </c>
      <c r="L312" s="8">
        <f>IF(E312="",VLOOKUP(A312,スキル!$A:$K,10,0),IF(E312=VLOOKUP(A312,スキル!$A:$K,11,0),"Ｘ",J312+K312))</f>
        <v>29</v>
      </c>
      <c r="M312" s="9">
        <f>IF(C312="イベ","-",VLOOKUP(A312,スキル!$A:$K,10,0)*IF(C312="ハピ",10000,30000))</f>
        <v>870000</v>
      </c>
      <c r="N312" s="9">
        <f t="shared" si="0"/>
        <v>0</v>
      </c>
      <c r="O312" s="9">
        <f>IF(C312="イベ","-",IF(E312=VLOOKUP(A312,スキル!$A:$K,11,0),0,IF(C312="ハピ",L312*10000,L312*30000)))</f>
        <v>870000</v>
      </c>
      <c r="P312" s="6" t="s">
        <v>13</v>
      </c>
    </row>
    <row r="313" spans="1:16" ht="18" customHeight="1">
      <c r="A313" s="6">
        <v>311</v>
      </c>
      <c r="C313" s="6" t="s">
        <v>47</v>
      </c>
      <c r="D313" s="6" t="s">
        <v>488</v>
      </c>
      <c r="G313" s="6" t="str">
        <f>IF(E313="","",IF(E313=VLOOKUP(A313,スキル!$A:$K,11,0),"ス",VLOOKUP(A313,スキル!$A:$J,E313+4,FALSE)))</f>
        <v/>
      </c>
      <c r="H313" s="6" t="str">
        <f>IF(E313="","",IF(E313=VLOOKUP(A313,スキル!$A:$K,11,0),"キ",100/G313))</f>
        <v/>
      </c>
      <c r="I313" s="6" t="str">
        <f>IF(E313="","",IF(E313=VLOOKUP(A313,スキル!$A:$K,11,0),"ル",ROUND(F313/H313,1)))</f>
        <v/>
      </c>
      <c r="J313" s="8" t="str">
        <f>IF(E313="","",IF(E313=VLOOKUP(A313,スキル!$A:$K,11,0),"Ｍ",ROUND(G313-I313,0)))</f>
        <v/>
      </c>
      <c r="K313" s="6" t="str">
        <f ca="1">IF(E313="","",IF(E313=VLOOKUP(A313,スキル!$A:$K,11,0),"Ａ",IF(E313=VLOOKUP(A313,スキル!$A:$K,11,0)-1,0,SUM(OFFSET(スキル!$A$2,MATCH(A313,スキル!$A$3:$A$1048576,0),E313+4,1,5-E313)))))</f>
        <v/>
      </c>
      <c r="L313" s="8">
        <f>IF(E313="",VLOOKUP(A313,スキル!$A:$K,10,0),IF(E313=VLOOKUP(A313,スキル!$A:$K,11,0),"Ｘ",J313+K313))</f>
        <v>36</v>
      </c>
      <c r="M313" s="9">
        <f>IF(C313="イベ","-",VLOOKUP(A313,スキル!$A:$K,10,0)*IF(C313="ハピ",10000,30000))</f>
        <v>1080000</v>
      </c>
      <c r="N313" s="9">
        <f t="shared" si="0"/>
        <v>0</v>
      </c>
      <c r="O313" s="9">
        <f>IF(C313="イベ","-",IF(E313=VLOOKUP(A313,スキル!$A:$K,11,0),0,IF(C313="ハピ",L313*10000,L313*30000)))</f>
        <v>1080000</v>
      </c>
      <c r="P313" s="6" t="s">
        <v>489</v>
      </c>
    </row>
    <row r="314" spans="1:16" ht="18" customHeight="1">
      <c r="A314" s="6">
        <v>312</v>
      </c>
      <c r="C314" s="6" t="s">
        <v>47</v>
      </c>
      <c r="D314" s="6" t="s">
        <v>490</v>
      </c>
      <c r="G314" s="6" t="str">
        <f>IF(E314="","",IF(E314=VLOOKUP(A314,スキル!$A:$K,11,0),"ス",VLOOKUP(A314,スキル!$A:$J,E314+4,FALSE)))</f>
        <v/>
      </c>
      <c r="H314" s="6" t="str">
        <f>IF(E314="","",IF(E314=VLOOKUP(A314,スキル!$A:$K,11,0),"キ",100/G314))</f>
        <v/>
      </c>
      <c r="I314" s="6" t="str">
        <f>IF(E314="","",IF(E314=VLOOKUP(A314,スキル!$A:$K,11,0),"ル",ROUND(F314/H314,1)))</f>
        <v/>
      </c>
      <c r="J314" s="8" t="str">
        <f>IF(E314="","",IF(E314=VLOOKUP(A314,スキル!$A:$K,11,0),"Ｍ",ROUND(G314-I314,0)))</f>
        <v/>
      </c>
      <c r="K314" s="6" t="str">
        <f ca="1">IF(E314="","",IF(E314=VLOOKUP(A314,スキル!$A:$K,11,0),"Ａ",IF(E314=VLOOKUP(A314,スキル!$A:$K,11,0)-1,0,SUM(OFFSET(スキル!$A$2,MATCH(A314,スキル!$A$3:$A$1048576,0),E314+4,1,5-E314)))))</f>
        <v/>
      </c>
      <c r="L314" s="8">
        <f>IF(E314="",VLOOKUP(A314,スキル!$A:$K,10,0),IF(E314=VLOOKUP(A314,スキル!$A:$K,11,0),"Ｘ",J314+K314))</f>
        <v>36</v>
      </c>
      <c r="M314" s="9">
        <f>IF(C314="イベ","-",VLOOKUP(A314,スキル!$A:$K,10,0)*IF(C314="ハピ",10000,30000))</f>
        <v>1080000</v>
      </c>
      <c r="N314" s="9">
        <f t="shared" si="0"/>
        <v>0</v>
      </c>
      <c r="O314" s="9">
        <f>IF(C314="イベ","-",IF(E314=VLOOKUP(A314,スキル!$A:$K,11,0),0,IF(C314="ハピ",L314*10000,L314*30000)))</f>
        <v>1080000</v>
      </c>
      <c r="P314" s="6" t="s">
        <v>491</v>
      </c>
    </row>
    <row r="315" spans="1:16" ht="18" customHeight="1">
      <c r="A315" s="6">
        <v>313</v>
      </c>
      <c r="C315" s="6" t="s">
        <v>47</v>
      </c>
      <c r="D315" s="6" t="s">
        <v>492</v>
      </c>
      <c r="G315" s="6" t="str">
        <f>IF(E315="","",IF(E315=VLOOKUP(A315,スキル!$A:$K,11,0),"ス",VLOOKUP(A315,スキル!$A:$J,E315+4,FALSE)))</f>
        <v/>
      </c>
      <c r="H315" s="6" t="str">
        <f>IF(E315="","",IF(E315=VLOOKUP(A315,スキル!$A:$K,11,0),"キ",100/G315))</f>
        <v/>
      </c>
      <c r="I315" s="6" t="str">
        <f>IF(E315="","",IF(E315=VLOOKUP(A315,スキル!$A:$K,11,0),"ル",ROUND(F315/H315,1)))</f>
        <v/>
      </c>
      <c r="J315" s="8" t="str">
        <f>IF(E315="","",IF(E315=VLOOKUP(A315,スキル!$A:$K,11,0),"Ｍ",ROUND(G315-I315,0)))</f>
        <v/>
      </c>
      <c r="K315" s="6" t="str">
        <f ca="1">IF(E315="","",IF(E315=VLOOKUP(A315,スキル!$A:$K,11,0),"Ａ",IF(E315=VLOOKUP(A315,スキル!$A:$K,11,0)-1,0,SUM(OFFSET(スキル!$A$2,MATCH(A315,スキル!$A$3:$A$1048576,0),E315+4,1,5-E315)))))</f>
        <v/>
      </c>
      <c r="L315" s="8">
        <f>IF(E315="",VLOOKUP(A315,スキル!$A:$K,10,0),IF(E315=VLOOKUP(A315,スキル!$A:$K,11,0),"Ｘ",J315+K315))</f>
        <v>32</v>
      </c>
      <c r="M315" s="9">
        <f>IF(C315="イベ","-",VLOOKUP(A315,スキル!$A:$K,10,0)*IF(C315="ハピ",10000,30000))</f>
        <v>960000</v>
      </c>
      <c r="N315" s="9">
        <f t="shared" si="0"/>
        <v>0</v>
      </c>
      <c r="O315" s="9">
        <f>IF(C315="イベ","-",IF(E315=VLOOKUP(A315,スキル!$A:$K,11,0),0,IF(C315="ハピ",L315*10000,L315*30000)))</f>
        <v>960000</v>
      </c>
      <c r="P315" s="6" t="s">
        <v>493</v>
      </c>
    </row>
    <row r="316" spans="1:16" ht="18" customHeight="1">
      <c r="A316" s="6">
        <v>314</v>
      </c>
      <c r="C316" s="6" t="s">
        <v>47</v>
      </c>
      <c r="D316" s="6" t="s">
        <v>494</v>
      </c>
      <c r="G316" s="6" t="str">
        <f>IF(E316="","",IF(E316=VLOOKUP(A316,スキル!$A:$K,11,0),"ス",VLOOKUP(A316,スキル!$A:$J,E316+4,FALSE)))</f>
        <v/>
      </c>
      <c r="H316" s="6" t="str">
        <f>IF(E316="","",IF(E316=VLOOKUP(A316,スキル!$A:$K,11,0),"キ",100/G316))</f>
        <v/>
      </c>
      <c r="I316" s="6" t="str">
        <f>IF(E316="","",IF(E316=VLOOKUP(A316,スキル!$A:$K,11,0),"ル",ROUND(F316/H316,1)))</f>
        <v/>
      </c>
      <c r="J316" s="8" t="str">
        <f>IF(E316="","",IF(E316=VLOOKUP(A316,スキル!$A:$K,11,0),"Ｍ",ROUND(G316-I316,0)))</f>
        <v/>
      </c>
      <c r="K316" s="6" t="str">
        <f ca="1">IF(E316="","",IF(E316=VLOOKUP(A316,スキル!$A:$K,11,0),"Ａ",IF(E316=VLOOKUP(A316,スキル!$A:$K,11,0)-1,0,SUM(OFFSET(スキル!$A$2,MATCH(A316,スキル!$A$3:$A$1048576,0),E316+4,1,5-E316)))))</f>
        <v/>
      </c>
      <c r="L316" s="8">
        <f>IF(E316="",VLOOKUP(A316,スキル!$A:$K,10,0),IF(E316=VLOOKUP(A316,スキル!$A:$K,11,0),"Ｘ",J316+K316))</f>
        <v>32</v>
      </c>
      <c r="M316" s="9">
        <f>IF(C316="イベ","-",VLOOKUP(A316,スキル!$A:$K,10,0)*IF(C316="ハピ",10000,30000))</f>
        <v>960000</v>
      </c>
      <c r="N316" s="9">
        <f t="shared" si="0"/>
        <v>0</v>
      </c>
      <c r="O316" s="9">
        <f>IF(C316="イベ","-",IF(E316=VLOOKUP(A316,スキル!$A:$K,11,0),0,IF(C316="ハピ",L316*10000,L316*30000)))</f>
        <v>960000</v>
      </c>
      <c r="P316" s="6" t="s">
        <v>49</v>
      </c>
    </row>
    <row r="317" spans="1:16" ht="18" customHeight="1">
      <c r="A317" s="6">
        <v>315</v>
      </c>
      <c r="B317" s="6">
        <v>89</v>
      </c>
      <c r="C317" s="6" t="s">
        <v>39</v>
      </c>
      <c r="D317" s="6" t="s">
        <v>495</v>
      </c>
      <c r="G317" s="6" t="str">
        <f>IF(E317="","",IF(E317=VLOOKUP(A317,スキル!$A:$K,11,0),"ス",VLOOKUP(A317,スキル!$A:$J,E317+4,FALSE)))</f>
        <v/>
      </c>
      <c r="H317" s="6" t="str">
        <f>IF(E317="","",IF(E317=VLOOKUP(A317,スキル!$A:$K,11,0),"キ",100/G317))</f>
        <v/>
      </c>
      <c r="I317" s="6" t="str">
        <f>IF(E317="","",IF(E317=VLOOKUP(A317,スキル!$A:$K,11,0),"ル",ROUND(F317/H317,1)))</f>
        <v/>
      </c>
      <c r="J317" s="8" t="str">
        <f>IF(E317="","",IF(E317=VLOOKUP(A317,スキル!$A:$K,11,0),"Ｍ",ROUND(G317-I317,0)))</f>
        <v/>
      </c>
      <c r="K317" s="6" t="str">
        <f ca="1">IF(E317="","",IF(E317=VLOOKUP(A317,スキル!$A:$K,11,0),"Ａ",IF(E317=VLOOKUP(A317,スキル!$A:$K,11,0)-1,0,SUM(OFFSET(スキル!$A$2,MATCH(A317,スキル!$A$3:$A$1048576,0),E317+4,1,5-E317)))))</f>
        <v/>
      </c>
      <c r="L317" s="8">
        <f>IF(E317="",VLOOKUP(A317,スキル!$A:$K,10,0),IF(E317=VLOOKUP(A317,スキル!$A:$K,11,0),"Ｘ",J317+K317))</f>
        <v>12</v>
      </c>
      <c r="M317" s="9">
        <f>IF(C317="イベ","-",VLOOKUP(A317,スキル!$A:$K,10,0)*IF(C317="ハピ",10000,30000))</f>
        <v>360000</v>
      </c>
      <c r="N317" s="9">
        <f t="shared" si="0"/>
        <v>0</v>
      </c>
      <c r="O317" s="9">
        <f>IF(C317="イベ","-",IF(E317=VLOOKUP(A317,スキル!$A:$K,11,0),0,IF(C317="ハピ",L317*10000,L317*30000)))</f>
        <v>360000</v>
      </c>
      <c r="P317" s="6" t="s">
        <v>23</v>
      </c>
    </row>
    <row r="318" spans="1:16" ht="18" customHeight="1">
      <c r="A318" s="6">
        <v>316</v>
      </c>
      <c r="C318" s="6" t="s">
        <v>47</v>
      </c>
      <c r="D318" s="6" t="s">
        <v>496</v>
      </c>
      <c r="G318" s="6" t="str">
        <f>IF(E318="","",IF(E318=VLOOKUP(A318,スキル!$A:$K,11,0),"ス",VLOOKUP(A318,スキル!$A:$J,E318+4,FALSE)))</f>
        <v/>
      </c>
      <c r="H318" s="6" t="str">
        <f>IF(E318="","",IF(E318=VLOOKUP(A318,スキル!$A:$K,11,0),"キ",100/G318))</f>
        <v/>
      </c>
      <c r="I318" s="6" t="str">
        <f>IF(E318="","",IF(E318=VLOOKUP(A318,スキル!$A:$K,11,0),"ル",ROUND(F318/H318,1)))</f>
        <v/>
      </c>
      <c r="J318" s="8" t="str">
        <f>IF(E318="","",IF(E318=VLOOKUP(A318,スキル!$A:$K,11,0),"Ｍ",ROUND(G318-I318,0)))</f>
        <v/>
      </c>
      <c r="K318" s="6" t="str">
        <f ca="1">IF(E318="","",IF(E318=VLOOKUP(A318,スキル!$A:$K,11,0),"Ａ",IF(E318=VLOOKUP(A318,スキル!$A:$K,11,0)-1,0,SUM(OFFSET(スキル!$A$2,MATCH(A318,スキル!$A$3:$A$1048576,0),E318+4,1,5-E318)))))</f>
        <v/>
      </c>
      <c r="L318" s="8">
        <f>IF(E318="",VLOOKUP(A318,スキル!$A:$K,10,0),IF(E318=VLOOKUP(A318,スキル!$A:$K,11,0),"Ｘ",J318+K318))</f>
        <v>36</v>
      </c>
      <c r="M318" s="9">
        <f>IF(C318="イベ","-",VLOOKUP(A318,スキル!$A:$K,10,0)*IF(C318="ハピ",10000,30000))</f>
        <v>1080000</v>
      </c>
      <c r="N318" s="9">
        <f t="shared" si="0"/>
        <v>0</v>
      </c>
      <c r="O318" s="9">
        <f>IF(C318="イベ","-",IF(E318=VLOOKUP(A318,スキル!$A:$K,11,0),0,IF(C318="ハピ",L318*10000,L318*30000)))</f>
        <v>1080000</v>
      </c>
      <c r="P318" s="6" t="s">
        <v>94</v>
      </c>
    </row>
    <row r="319" spans="1:16" ht="18" customHeight="1">
      <c r="A319" s="6">
        <v>317</v>
      </c>
      <c r="C319" s="6" t="s">
        <v>47</v>
      </c>
      <c r="D319" s="6" t="s">
        <v>497</v>
      </c>
      <c r="G319" s="6" t="str">
        <f>IF(E319="","",IF(E319=VLOOKUP(A319,スキル!$A:$K,11,0),"ス",VLOOKUP(A319,スキル!$A:$J,E319+4,FALSE)))</f>
        <v/>
      </c>
      <c r="H319" s="6" t="str">
        <f>IF(E319="","",IF(E319=VLOOKUP(A319,スキル!$A:$K,11,0),"キ",100/G319))</f>
        <v/>
      </c>
      <c r="I319" s="6" t="str">
        <f>IF(E319="","",IF(E319=VLOOKUP(A319,スキル!$A:$K,11,0),"ル",ROUND(F319/H319,1)))</f>
        <v/>
      </c>
      <c r="J319" s="8" t="str">
        <f>IF(E319="","",IF(E319=VLOOKUP(A319,スキル!$A:$K,11,0),"Ｍ",ROUND(G319-I319,0)))</f>
        <v/>
      </c>
      <c r="K319" s="6" t="str">
        <f ca="1">IF(E319="","",IF(E319=VLOOKUP(A319,スキル!$A:$K,11,0),"Ａ",IF(E319=VLOOKUP(A319,スキル!$A:$K,11,0)-1,0,SUM(OFFSET(スキル!$A$2,MATCH(A319,スキル!$A$3:$A$1048576,0),E319+4,1,5-E319)))))</f>
        <v/>
      </c>
      <c r="L319" s="8">
        <f>IF(E319="",VLOOKUP(A319,スキル!$A:$K,10,0),IF(E319=VLOOKUP(A319,スキル!$A:$K,11,0),"Ｘ",J319+K319))</f>
        <v>29</v>
      </c>
      <c r="M319" s="9">
        <f>IF(C319="イベ","-",VLOOKUP(A319,スキル!$A:$K,10,0)*IF(C319="ハピ",10000,30000))</f>
        <v>870000</v>
      </c>
      <c r="N319" s="9">
        <f t="shared" si="0"/>
        <v>0</v>
      </c>
      <c r="O319" s="9">
        <f>IF(C319="イベ","-",IF(E319=VLOOKUP(A319,スキル!$A:$K,11,0),0,IF(C319="ハピ",L319*10000,L319*30000)))</f>
        <v>870000</v>
      </c>
      <c r="P319" s="6" t="s">
        <v>13</v>
      </c>
    </row>
    <row r="320" spans="1:16" ht="18" customHeight="1">
      <c r="A320" s="6">
        <v>318</v>
      </c>
      <c r="C320" s="6" t="s">
        <v>47</v>
      </c>
      <c r="D320" s="6" t="s">
        <v>498</v>
      </c>
      <c r="G320" s="6" t="str">
        <f>IF(E320="","",IF(E320=VLOOKUP(A320,スキル!$A:$K,11,0),"ス",VLOOKUP(A320,スキル!$A:$J,E320+4,FALSE)))</f>
        <v/>
      </c>
      <c r="H320" s="6" t="str">
        <f>IF(E320="","",IF(E320=VLOOKUP(A320,スキル!$A:$K,11,0),"キ",100/G320))</f>
        <v/>
      </c>
      <c r="I320" s="6" t="str">
        <f>IF(E320="","",IF(E320=VLOOKUP(A320,スキル!$A:$K,11,0),"ル",ROUND(F320/H320,1)))</f>
        <v/>
      </c>
      <c r="J320" s="8" t="str">
        <f>IF(E320="","",IF(E320=VLOOKUP(A320,スキル!$A:$K,11,0),"Ｍ",ROUND(G320-I320,0)))</f>
        <v/>
      </c>
      <c r="K320" s="6" t="str">
        <f ca="1">IF(E320="","",IF(E320=VLOOKUP(A320,スキル!$A:$K,11,0),"Ａ",IF(E320=VLOOKUP(A320,スキル!$A:$K,11,0)-1,0,SUM(OFFSET(スキル!$A$2,MATCH(A320,スキル!$A$3:$A$1048576,0),E320+4,1,5-E320)))))</f>
        <v/>
      </c>
      <c r="L320" s="8">
        <f>IF(E320="",VLOOKUP(A320,スキル!$A:$K,10,0),IF(E320=VLOOKUP(A320,スキル!$A:$K,11,0),"Ｘ",J320+K320))</f>
        <v>36</v>
      </c>
      <c r="M320" s="9">
        <f>IF(C320="イベ","-",VLOOKUP(A320,スキル!$A:$K,10,0)*IF(C320="ハピ",10000,30000))</f>
        <v>1080000</v>
      </c>
      <c r="N320" s="9">
        <f t="shared" si="0"/>
        <v>0</v>
      </c>
      <c r="O320" s="9">
        <f>IF(C320="イベ","-",IF(E320=VLOOKUP(A320,スキル!$A:$K,11,0),0,IF(C320="ハピ",L320*10000,L320*30000)))</f>
        <v>1080000</v>
      </c>
      <c r="P320" s="6" t="s">
        <v>499</v>
      </c>
    </row>
    <row r="321" spans="1:16" ht="18" customHeight="1">
      <c r="A321" s="6">
        <v>319</v>
      </c>
      <c r="C321" s="6" t="s">
        <v>47</v>
      </c>
      <c r="D321" s="6" t="s">
        <v>500</v>
      </c>
      <c r="G321" s="6" t="str">
        <f>IF(E321="","",IF(E321=VLOOKUP(A321,スキル!$A:$K,11,0),"ス",VLOOKUP(A321,スキル!$A:$J,E321+4,FALSE)))</f>
        <v/>
      </c>
      <c r="H321" s="6" t="str">
        <f>IF(E321="","",IF(E321=VLOOKUP(A321,スキル!$A:$K,11,0),"キ",100/G321))</f>
        <v/>
      </c>
      <c r="I321" s="6" t="str">
        <f>IF(E321="","",IF(E321=VLOOKUP(A321,スキル!$A:$K,11,0),"ル",ROUND(F321/H321,1)))</f>
        <v/>
      </c>
      <c r="J321" s="8" t="str">
        <f>IF(E321="","",IF(E321=VLOOKUP(A321,スキル!$A:$K,11,0),"Ｍ",ROUND(G321-I321,0)))</f>
        <v/>
      </c>
      <c r="K321" s="6" t="str">
        <f ca="1">IF(E321="","",IF(E321=VLOOKUP(A321,スキル!$A:$K,11,0),"Ａ",IF(E321=VLOOKUP(A321,スキル!$A:$K,11,0)-1,0,SUM(OFFSET(スキル!$A$2,MATCH(A321,スキル!$A$3:$A$1048576,0),E321+4,1,5-E321)))))</f>
        <v/>
      </c>
      <c r="L321" s="8">
        <f>IF(E321="",VLOOKUP(A321,スキル!$A:$K,10,0),IF(E321=VLOOKUP(A321,スキル!$A:$K,11,0),"Ｘ",J321+K321))</f>
        <v>32</v>
      </c>
      <c r="M321" s="9">
        <f>IF(C321="イベ","-",VLOOKUP(A321,スキル!$A:$K,10,0)*IF(C321="ハピ",10000,30000))</f>
        <v>960000</v>
      </c>
      <c r="N321" s="9">
        <f t="shared" si="0"/>
        <v>0</v>
      </c>
      <c r="O321" s="9">
        <f>IF(C321="イベ","-",IF(E321=VLOOKUP(A321,スキル!$A:$K,11,0),0,IF(C321="ハピ",L321*10000,L321*30000)))</f>
        <v>960000</v>
      </c>
      <c r="P321" s="6" t="s">
        <v>89</v>
      </c>
    </row>
    <row r="322" spans="1:16" ht="18" customHeight="1">
      <c r="A322" s="6">
        <v>320</v>
      </c>
      <c r="C322" s="6" t="s">
        <v>47</v>
      </c>
      <c r="D322" s="6" t="s">
        <v>501</v>
      </c>
      <c r="G322" s="6" t="str">
        <f>IF(E322="","",IF(E322=VLOOKUP(A322,スキル!$A:$K,11,0),"ス",VLOOKUP(A322,スキル!$A:$J,E322+4,FALSE)))</f>
        <v/>
      </c>
      <c r="H322" s="6" t="str">
        <f>IF(E322="","",IF(E322=VLOOKUP(A322,スキル!$A:$K,11,0),"キ",100/G322))</f>
        <v/>
      </c>
      <c r="I322" s="6" t="str">
        <f>IF(E322="","",IF(E322=VLOOKUP(A322,スキル!$A:$K,11,0),"ル",ROUND(F322/H322,1)))</f>
        <v/>
      </c>
      <c r="J322" s="8" t="str">
        <f>IF(E322="","",IF(E322=VLOOKUP(A322,スキル!$A:$K,11,0),"Ｍ",ROUND(G322-I322,0)))</f>
        <v/>
      </c>
      <c r="K322" s="6" t="str">
        <f ca="1">IF(E322="","",IF(E322=VLOOKUP(A322,スキル!$A:$K,11,0),"Ａ",IF(E322=VLOOKUP(A322,スキル!$A:$K,11,0)-1,0,SUM(OFFSET(スキル!$A$2,MATCH(A322,スキル!$A$3:$A$1048576,0),E322+4,1,5-E322)))))</f>
        <v/>
      </c>
      <c r="L322" s="8">
        <f>IF(E322="",VLOOKUP(A322,スキル!$A:$K,10,0),IF(E322=VLOOKUP(A322,スキル!$A:$K,11,0),"Ｘ",J322+K322))</f>
        <v>32</v>
      </c>
      <c r="M322" s="9">
        <f>IF(C322="イベ","-",VLOOKUP(A322,スキル!$A:$K,10,0)*IF(C322="ハピ",10000,30000))</f>
        <v>960000</v>
      </c>
      <c r="N322" s="9">
        <f t="shared" si="0"/>
        <v>0</v>
      </c>
      <c r="O322" s="9">
        <f>IF(C322="イベ","-",IF(E322=VLOOKUP(A322,スキル!$A:$K,11,0),0,IF(C322="ハピ",L322*10000,L322*30000)))</f>
        <v>960000</v>
      </c>
      <c r="P322" s="6" t="s">
        <v>502</v>
      </c>
    </row>
    <row r="323" spans="1:16" ht="18" customHeight="1">
      <c r="A323" s="6">
        <v>321</v>
      </c>
      <c r="C323" s="6" t="s">
        <v>47</v>
      </c>
      <c r="D323" s="6" t="s">
        <v>503</v>
      </c>
      <c r="G323" s="6" t="str">
        <f>IF(E323="","",IF(E323=VLOOKUP(A323,スキル!$A:$K,11,0),"ス",VLOOKUP(A323,スキル!$A:$J,E323+4,FALSE)))</f>
        <v/>
      </c>
      <c r="H323" s="6" t="str">
        <f>IF(E323="","",IF(E323=VLOOKUP(A323,スキル!$A:$K,11,0),"キ",100/G323))</f>
        <v/>
      </c>
      <c r="I323" s="6" t="str">
        <f>IF(E323="","",IF(E323=VLOOKUP(A323,スキル!$A:$K,11,0),"ル",ROUND(F323/H323,1)))</f>
        <v/>
      </c>
      <c r="J323" s="8" t="str">
        <f>IF(E323="","",IF(E323=VLOOKUP(A323,スキル!$A:$K,11,0),"Ｍ",ROUND(G323-I323,0)))</f>
        <v/>
      </c>
      <c r="K323" s="6" t="str">
        <f ca="1">IF(E323="","",IF(E323=VLOOKUP(A323,スキル!$A:$K,11,0),"Ａ",IF(E323=VLOOKUP(A323,スキル!$A:$K,11,0)-1,0,SUM(OFFSET(スキル!$A$2,MATCH(A323,スキル!$A$3:$A$1048576,0),E323+4,1,5-E323)))))</f>
        <v/>
      </c>
      <c r="L323" s="8">
        <f>IF(E323="",VLOOKUP(A323,スキル!$A:$K,10,0),IF(E323=VLOOKUP(A323,スキル!$A:$K,11,0),"Ｘ",J323+K323))</f>
        <v>36</v>
      </c>
      <c r="M323" s="9">
        <f>IF(C323="イベ","-",VLOOKUP(A323,スキル!$A:$K,10,0)*IF(C323="ハピ",10000,30000))</f>
        <v>1080000</v>
      </c>
      <c r="N323" s="9">
        <f t="shared" si="0"/>
        <v>0</v>
      </c>
      <c r="O323" s="9">
        <f>IF(C323="イベ","-",IF(E323=VLOOKUP(A323,スキル!$A:$K,11,0),0,IF(C323="ハピ",L323*10000,L323*30000)))</f>
        <v>1080000</v>
      </c>
      <c r="P323" s="6" t="s">
        <v>23</v>
      </c>
    </row>
    <row r="324" spans="1:16" ht="18" customHeight="1">
      <c r="A324" s="6">
        <v>322</v>
      </c>
      <c r="B324" s="6">
        <v>90</v>
      </c>
      <c r="C324" s="6" t="s">
        <v>39</v>
      </c>
      <c r="D324" s="6" t="s">
        <v>504</v>
      </c>
      <c r="G324" s="6" t="str">
        <f>IF(E324="","",IF(E324=VLOOKUP(A324,スキル!$A:$K,11,0),"ス",VLOOKUP(A324,スキル!$A:$J,E324+4,FALSE)))</f>
        <v/>
      </c>
      <c r="H324" s="6" t="str">
        <f>IF(E324="","",IF(E324=VLOOKUP(A324,スキル!$A:$K,11,0),"キ",100/G324))</f>
        <v/>
      </c>
      <c r="I324" s="6" t="str">
        <f>IF(E324="","",IF(E324=VLOOKUP(A324,スキル!$A:$K,11,0),"ル",ROUND(F324/H324,1)))</f>
        <v/>
      </c>
      <c r="J324" s="8" t="str">
        <f>IF(E324="","",IF(E324=VLOOKUP(A324,スキル!$A:$K,11,0),"Ｍ",ROUND(G324-I324,0)))</f>
        <v/>
      </c>
      <c r="K324" s="6" t="str">
        <f ca="1">IF(E324="","",IF(E324=VLOOKUP(A324,スキル!$A:$K,11,0),"Ａ",IF(E324=VLOOKUP(A324,スキル!$A:$K,11,0)-1,0,SUM(OFFSET(スキル!$A$2,MATCH(A324,スキル!$A$3:$A$1048576,0),E324+4,1,5-E324)))))</f>
        <v/>
      </c>
      <c r="L324" s="8">
        <f>IF(E324="",VLOOKUP(A324,スキル!$A:$K,10,0),IF(E324=VLOOKUP(A324,スキル!$A:$K,11,0),"Ｘ",J324+K324))</f>
        <v>29</v>
      </c>
      <c r="M324" s="9">
        <f>IF(C324="イベ","-",VLOOKUP(A324,スキル!$A:$K,10,0)*IF(C324="ハピ",10000,30000))</f>
        <v>870000</v>
      </c>
      <c r="N324" s="9">
        <f t="shared" si="0"/>
        <v>0</v>
      </c>
      <c r="O324" s="9">
        <f>IF(C324="イベ","-",IF(E324=VLOOKUP(A324,スキル!$A:$K,11,0),0,IF(C324="ハピ",L324*10000,L324*30000)))</f>
        <v>870000</v>
      </c>
      <c r="P324" s="6" t="s">
        <v>505</v>
      </c>
    </row>
    <row r="325" spans="1:16" ht="18" customHeight="1">
      <c r="A325" s="6">
        <v>323</v>
      </c>
      <c r="B325" s="6">
        <v>91</v>
      </c>
      <c r="C325" s="6" t="s">
        <v>39</v>
      </c>
      <c r="D325" s="6" t="s">
        <v>506</v>
      </c>
      <c r="G325" s="6" t="str">
        <f>IF(E325="","",IF(E325=VLOOKUP(A325,スキル!$A:$K,11,0),"ス",VLOOKUP(A325,スキル!$A:$J,E325+4,FALSE)))</f>
        <v/>
      </c>
      <c r="H325" s="6" t="str">
        <f>IF(E325="","",IF(E325=VLOOKUP(A325,スキル!$A:$K,11,0),"キ",100/G325))</f>
        <v/>
      </c>
      <c r="I325" s="6" t="str">
        <f>IF(E325="","",IF(E325=VLOOKUP(A325,スキル!$A:$K,11,0),"ル",ROUND(F325/H325,1)))</f>
        <v/>
      </c>
      <c r="J325" s="8" t="str">
        <f>IF(E325="","",IF(E325=VLOOKUP(A325,スキル!$A:$K,11,0),"Ｍ",ROUND(G325-I325,0)))</f>
        <v/>
      </c>
      <c r="K325" s="6" t="str">
        <f ca="1">IF(E325="","",IF(E325=VLOOKUP(A325,スキル!$A:$K,11,0),"Ａ",IF(E325=VLOOKUP(A325,スキル!$A:$K,11,0)-1,0,SUM(OFFSET(スキル!$A$2,MATCH(A325,スキル!$A$3:$A$1048576,0),E325+4,1,5-E325)))))</f>
        <v/>
      </c>
      <c r="L325" s="8">
        <f>IF(E325="",VLOOKUP(A325,スキル!$A:$K,10,0),IF(E325=VLOOKUP(A325,スキル!$A:$K,11,0),"Ｘ",J325+K325))</f>
        <v>32</v>
      </c>
      <c r="M325" s="9">
        <f>IF(C325="イベ","-",VLOOKUP(A325,スキル!$A:$K,10,0)*IF(C325="ハピ",10000,30000))</f>
        <v>960000</v>
      </c>
      <c r="N325" s="9">
        <f t="shared" si="0"/>
        <v>0</v>
      </c>
      <c r="O325" s="9">
        <f>IF(C325="イベ","-",IF(E325=VLOOKUP(A325,スキル!$A:$K,11,0),0,IF(C325="ハピ",L325*10000,L325*30000)))</f>
        <v>960000</v>
      </c>
      <c r="P325" s="6" t="s">
        <v>49</v>
      </c>
    </row>
    <row r="326" spans="1:16" ht="18" customHeight="1">
      <c r="A326" s="6">
        <v>324</v>
      </c>
      <c r="C326" s="6" t="s">
        <v>47</v>
      </c>
      <c r="D326" s="6" t="s">
        <v>507</v>
      </c>
      <c r="G326" s="6" t="str">
        <f>IF(E326="","",IF(E326=VLOOKUP(A326,スキル!$A:$K,11,0),"ス",VLOOKUP(A326,スキル!$A:$J,E326+4,FALSE)))</f>
        <v/>
      </c>
      <c r="H326" s="6" t="str">
        <f>IF(E326="","",IF(E326=VLOOKUP(A326,スキル!$A:$K,11,0),"キ",100/G326))</f>
        <v/>
      </c>
      <c r="I326" s="6" t="str">
        <f>IF(E326="","",IF(E326=VLOOKUP(A326,スキル!$A:$K,11,0),"ル",ROUND(F326/H326,1)))</f>
        <v/>
      </c>
      <c r="J326" s="8" t="str">
        <f>IF(E326="","",IF(E326=VLOOKUP(A326,スキル!$A:$K,11,0),"Ｍ",ROUND(G326-I326,0)))</f>
        <v/>
      </c>
      <c r="K326" s="6" t="str">
        <f ca="1">IF(E326="","",IF(E326=VLOOKUP(A326,スキル!$A:$K,11,0),"Ａ",IF(E326=VLOOKUP(A326,スキル!$A:$K,11,0)-1,0,SUM(OFFSET(スキル!$A$2,MATCH(A326,スキル!$A$3:$A$1048576,0),E326+4,1,5-E326)))))</f>
        <v/>
      </c>
      <c r="L326" s="8">
        <f>IF(E326="",VLOOKUP(A326,スキル!$A:$K,10,0),IF(E326=VLOOKUP(A326,スキル!$A:$K,11,0),"Ｘ",J326+K326))</f>
        <v>36</v>
      </c>
      <c r="M326" s="9">
        <f>IF(C326="イベ","-",VLOOKUP(A326,スキル!$A:$K,10,0)*IF(C326="ハピ",10000,30000))</f>
        <v>1080000</v>
      </c>
      <c r="N326" s="9">
        <f t="shared" si="0"/>
        <v>0</v>
      </c>
      <c r="O326" s="9">
        <f>IF(C326="イベ","-",IF(E326=VLOOKUP(A326,スキル!$A:$K,11,0),0,IF(C326="ハピ",L326*10000,L326*30000)))</f>
        <v>1080000</v>
      </c>
      <c r="P326" s="6" t="s">
        <v>23</v>
      </c>
    </row>
    <row r="327" spans="1:16" ht="18" customHeight="1">
      <c r="A327" s="6">
        <v>325</v>
      </c>
      <c r="C327" s="6" t="s">
        <v>47</v>
      </c>
      <c r="D327" s="6" t="s">
        <v>508</v>
      </c>
      <c r="G327" s="6" t="str">
        <f>IF(E327="","",IF(E327=VLOOKUP(A327,スキル!$A:$K,11,0),"ス",VLOOKUP(A327,スキル!$A:$J,E327+4,FALSE)))</f>
        <v/>
      </c>
      <c r="H327" s="6" t="str">
        <f>IF(E327="","",IF(E327=VLOOKUP(A327,スキル!$A:$K,11,0),"キ",100/G327))</f>
        <v/>
      </c>
      <c r="I327" s="6" t="str">
        <f>IF(E327="","",IF(E327=VLOOKUP(A327,スキル!$A:$K,11,0),"ル",ROUND(F327/H327,1)))</f>
        <v/>
      </c>
      <c r="J327" s="8" t="str">
        <f>IF(E327="","",IF(E327=VLOOKUP(A327,スキル!$A:$K,11,0),"Ｍ",ROUND(G327-I327,0)))</f>
        <v/>
      </c>
      <c r="K327" s="6" t="str">
        <f ca="1">IF(E327="","",IF(E327=VLOOKUP(A327,スキル!$A:$K,11,0),"Ａ",IF(E327=VLOOKUP(A327,スキル!$A:$K,11,0)-1,0,SUM(OFFSET(スキル!$A$2,MATCH(A327,スキル!$A$3:$A$1048576,0),E327+4,1,5-E327)))))</f>
        <v/>
      </c>
      <c r="L327" s="8">
        <f>IF(E327="",VLOOKUP(A327,スキル!$A:$K,10,0),IF(E327=VLOOKUP(A327,スキル!$A:$K,11,0),"Ｘ",J327+K327))</f>
        <v>36</v>
      </c>
      <c r="M327" s="9">
        <f>IF(C327="イベ","-",VLOOKUP(A327,スキル!$A:$K,10,0)*IF(C327="ハピ",10000,30000))</f>
        <v>1080000</v>
      </c>
      <c r="N327" s="9">
        <f t="shared" si="0"/>
        <v>0</v>
      </c>
      <c r="O327" s="9">
        <f>IF(C327="イベ","-",IF(E327=VLOOKUP(A327,スキル!$A:$K,11,0),0,IF(C327="ハピ",L327*10000,L327*30000)))</f>
        <v>1080000</v>
      </c>
      <c r="P327" s="6" t="s">
        <v>69</v>
      </c>
    </row>
    <row r="328" spans="1:16" ht="18" customHeight="1">
      <c r="A328" s="6">
        <v>326</v>
      </c>
      <c r="C328" s="6" t="s">
        <v>47</v>
      </c>
      <c r="D328" s="6" t="s">
        <v>509</v>
      </c>
      <c r="G328" s="6" t="str">
        <f>IF(E328="","",IF(E328=VLOOKUP(A328,スキル!$A:$K,11,0),"ス",VLOOKUP(A328,スキル!$A:$J,E328+4,FALSE)))</f>
        <v/>
      </c>
      <c r="H328" s="6" t="str">
        <f>IF(E328="","",IF(E328=VLOOKUP(A328,スキル!$A:$K,11,0),"キ",100/G328))</f>
        <v/>
      </c>
      <c r="I328" s="6" t="str">
        <f>IF(E328="","",IF(E328=VLOOKUP(A328,スキル!$A:$K,11,0),"ル",ROUND(F328/H328,1)))</f>
        <v/>
      </c>
      <c r="J328" s="8" t="str">
        <f>IF(E328="","",IF(E328=VLOOKUP(A328,スキル!$A:$K,11,0),"Ｍ",ROUND(G328-I328,0)))</f>
        <v/>
      </c>
      <c r="K328" s="6" t="str">
        <f ca="1">IF(E328="","",IF(E328=VLOOKUP(A328,スキル!$A:$K,11,0),"Ａ",IF(E328=VLOOKUP(A328,スキル!$A:$K,11,0)-1,0,SUM(OFFSET(スキル!$A$2,MATCH(A328,スキル!$A$3:$A$1048576,0),E328+4,1,5-E328)))))</f>
        <v/>
      </c>
      <c r="L328" s="8">
        <f>IF(E328="",VLOOKUP(A328,スキル!$A:$K,10,0),IF(E328=VLOOKUP(A328,スキル!$A:$K,11,0),"Ｘ",J328+K328))</f>
        <v>29</v>
      </c>
      <c r="M328" s="9">
        <f>IF(C328="イベ","-",VLOOKUP(A328,スキル!$A:$K,10,0)*IF(C328="ハピ",10000,30000))</f>
        <v>870000</v>
      </c>
      <c r="N328" s="9">
        <f t="shared" si="0"/>
        <v>0</v>
      </c>
      <c r="O328" s="9">
        <f>IF(C328="イベ","-",IF(E328=VLOOKUP(A328,スキル!$A:$K,11,0),0,IF(C328="ハピ",L328*10000,L328*30000)))</f>
        <v>870000</v>
      </c>
      <c r="P328" s="6" t="s">
        <v>49</v>
      </c>
    </row>
    <row r="329" spans="1:16" ht="18" customHeight="1">
      <c r="A329" s="6">
        <v>327</v>
      </c>
      <c r="C329" s="6" t="s">
        <v>47</v>
      </c>
      <c r="D329" s="6" t="s">
        <v>510</v>
      </c>
      <c r="G329" s="6" t="str">
        <f>IF(E329="","",IF(E329=VLOOKUP(A329,スキル!$A:$K,11,0),"ス",VLOOKUP(A329,スキル!$A:$J,E329+4,FALSE)))</f>
        <v/>
      </c>
      <c r="H329" s="6" t="str">
        <f>IF(E329="","",IF(E329=VLOOKUP(A329,スキル!$A:$K,11,0),"キ",100/G329))</f>
        <v/>
      </c>
      <c r="I329" s="6" t="str">
        <f>IF(E329="","",IF(E329=VLOOKUP(A329,スキル!$A:$K,11,0),"ル",ROUND(F329/H329,1)))</f>
        <v/>
      </c>
      <c r="J329" s="8" t="str">
        <f>IF(E329="","",IF(E329=VLOOKUP(A329,スキル!$A:$K,11,0),"Ｍ",ROUND(G329-I329,0)))</f>
        <v/>
      </c>
      <c r="K329" s="6" t="str">
        <f ca="1">IF(E329="","",IF(E329=VLOOKUP(A329,スキル!$A:$K,11,0),"Ａ",IF(E329=VLOOKUP(A329,スキル!$A:$K,11,0)-1,0,SUM(OFFSET(スキル!$A$2,MATCH(A329,スキル!$A$3:$A$1048576,0),E329+4,1,5-E329)))))</f>
        <v/>
      </c>
      <c r="L329" s="8">
        <f>IF(E329="",VLOOKUP(A329,スキル!$A:$K,10,0),IF(E329=VLOOKUP(A329,スキル!$A:$K,11,0),"Ｘ",J329+K329))</f>
        <v>32</v>
      </c>
      <c r="M329" s="9">
        <f>IF(C329="イベ","-",VLOOKUP(A329,スキル!$A:$K,10,0)*IF(C329="ハピ",10000,30000))</f>
        <v>960000</v>
      </c>
      <c r="N329" s="9">
        <f t="shared" si="0"/>
        <v>0</v>
      </c>
      <c r="O329" s="9">
        <f>IF(C329="イベ","-",IF(E329=VLOOKUP(A329,スキル!$A:$K,11,0),0,IF(C329="ハピ",L329*10000,L329*30000)))</f>
        <v>960000</v>
      </c>
      <c r="P329" s="6" t="s">
        <v>511</v>
      </c>
    </row>
    <row r="330" spans="1:16" ht="18" customHeight="1">
      <c r="A330" s="6">
        <v>328</v>
      </c>
      <c r="C330" s="6" t="s">
        <v>47</v>
      </c>
      <c r="D330" s="6" t="s">
        <v>512</v>
      </c>
      <c r="G330" s="6" t="str">
        <f>IF(E330="","",IF(E330=VLOOKUP(A330,スキル!$A:$K,11,0),"ス",VLOOKUP(A330,スキル!$A:$J,E330+4,FALSE)))</f>
        <v/>
      </c>
      <c r="H330" s="6" t="str">
        <f>IF(E330="","",IF(E330=VLOOKUP(A330,スキル!$A:$K,11,0),"キ",100/G330))</f>
        <v/>
      </c>
      <c r="I330" s="6" t="str">
        <f>IF(E330="","",IF(E330=VLOOKUP(A330,スキル!$A:$K,11,0),"ル",ROUND(F330/H330,1)))</f>
        <v/>
      </c>
      <c r="J330" s="8" t="str">
        <f>IF(E330="","",IF(E330=VLOOKUP(A330,スキル!$A:$K,11,0),"Ｍ",ROUND(G330-I330,0)))</f>
        <v/>
      </c>
      <c r="K330" s="6" t="str">
        <f ca="1">IF(E330="","",IF(E330=VLOOKUP(A330,スキル!$A:$K,11,0),"Ａ",IF(E330=VLOOKUP(A330,スキル!$A:$K,11,0)-1,0,SUM(OFFSET(スキル!$A$2,MATCH(A330,スキル!$A$3:$A$1048576,0),E330+4,1,5-E330)))))</f>
        <v/>
      </c>
      <c r="L330" s="8">
        <f>IF(E330="",VLOOKUP(A330,スキル!$A:$K,10,0),IF(E330=VLOOKUP(A330,スキル!$A:$K,11,0),"Ｘ",J330+K330))</f>
        <v>29</v>
      </c>
      <c r="M330" s="9">
        <f>IF(C330="イベ","-",VLOOKUP(A330,スキル!$A:$K,10,0)*IF(C330="ハピ",10000,30000))</f>
        <v>870000</v>
      </c>
      <c r="N330" s="9">
        <f t="shared" si="0"/>
        <v>0</v>
      </c>
      <c r="O330" s="9">
        <f>IF(C330="イベ","-",IF(E330=VLOOKUP(A330,スキル!$A:$K,11,0),0,IF(C330="ハピ",L330*10000,L330*30000)))</f>
        <v>870000</v>
      </c>
      <c r="P330" s="6" t="s">
        <v>513</v>
      </c>
    </row>
    <row r="331" spans="1:16" ht="18" customHeight="1">
      <c r="A331" s="6">
        <v>329</v>
      </c>
      <c r="C331" s="6" t="s">
        <v>47</v>
      </c>
      <c r="D331" s="6" t="s">
        <v>514</v>
      </c>
      <c r="G331" s="6" t="str">
        <f>IF(E331="","",IF(E331=VLOOKUP(A331,スキル!$A:$K,11,0),"ス",VLOOKUP(A331,スキル!$A:$J,E331+4,FALSE)))</f>
        <v/>
      </c>
      <c r="H331" s="6" t="str">
        <f>IF(E331="","",IF(E331=VLOOKUP(A331,スキル!$A:$K,11,0),"キ",100/G331))</f>
        <v/>
      </c>
      <c r="I331" s="6" t="str">
        <f>IF(E331="","",IF(E331=VLOOKUP(A331,スキル!$A:$K,11,0),"ル",ROUND(F331/H331,1)))</f>
        <v/>
      </c>
      <c r="J331" s="8" t="str">
        <f>IF(E331="","",IF(E331=VLOOKUP(A331,スキル!$A:$K,11,0),"Ｍ",ROUND(G331-I331,0)))</f>
        <v/>
      </c>
      <c r="K331" s="6" t="str">
        <f ca="1">IF(E331="","",IF(E331=VLOOKUP(A331,スキル!$A:$K,11,0),"Ａ",IF(E331=VLOOKUP(A331,スキル!$A:$K,11,0)-1,0,SUM(OFFSET(スキル!$A$2,MATCH(A331,スキル!$A$3:$A$1048576,0),E331+4,1,5-E331)))))</f>
        <v/>
      </c>
      <c r="L331" s="8">
        <f>IF(E331="",VLOOKUP(A331,スキル!$A:$K,10,0),IF(E331=VLOOKUP(A331,スキル!$A:$K,11,0),"Ｘ",J331+K331))</f>
        <v>36</v>
      </c>
      <c r="M331" s="9">
        <f>IF(C331="イベ","-",VLOOKUP(A331,スキル!$A:$K,10,0)*IF(C331="ハピ",10000,30000))</f>
        <v>1080000</v>
      </c>
      <c r="N331" s="9">
        <f t="shared" si="0"/>
        <v>0</v>
      </c>
      <c r="O331" s="9">
        <f>IF(C331="イベ","-",IF(E331=VLOOKUP(A331,スキル!$A:$K,11,0),0,IF(C331="ハピ",L331*10000,L331*30000)))</f>
        <v>1080000</v>
      </c>
      <c r="P331" s="6" t="s">
        <v>515</v>
      </c>
    </row>
    <row r="332" spans="1:16" ht="18" customHeight="1">
      <c r="A332" s="6">
        <v>330</v>
      </c>
      <c r="C332" s="6" t="s">
        <v>47</v>
      </c>
      <c r="D332" s="6" t="s">
        <v>516</v>
      </c>
      <c r="G332" s="6" t="str">
        <f>IF(E332="","",IF(E332=VLOOKUP(A332,スキル!$A:$K,11,0),"ス",VLOOKUP(A332,スキル!$A:$J,E332+4,FALSE)))</f>
        <v/>
      </c>
      <c r="H332" s="6" t="str">
        <f>IF(E332="","",IF(E332=VLOOKUP(A332,スキル!$A:$K,11,0),"キ",100/G332))</f>
        <v/>
      </c>
      <c r="I332" s="6" t="str">
        <f>IF(E332="","",IF(E332=VLOOKUP(A332,スキル!$A:$K,11,0),"ル",ROUND(F332/H332,1)))</f>
        <v/>
      </c>
      <c r="J332" s="8" t="str">
        <f>IF(E332="","",IF(E332=VLOOKUP(A332,スキル!$A:$K,11,0),"Ｍ",ROUND(G332-I332,0)))</f>
        <v/>
      </c>
      <c r="K332" s="6" t="str">
        <f ca="1">IF(E332="","",IF(E332=VLOOKUP(A332,スキル!$A:$K,11,0),"Ａ",IF(E332=VLOOKUP(A332,スキル!$A:$K,11,0)-1,0,SUM(OFFSET(スキル!$A$2,MATCH(A332,スキル!$A$3:$A$1048576,0),E332+4,1,5-E332)))))</f>
        <v/>
      </c>
      <c r="L332" s="8">
        <f>IF(E332="",VLOOKUP(A332,スキル!$A:$K,10,0),IF(E332=VLOOKUP(A332,スキル!$A:$K,11,0),"Ｘ",J332+K332))</f>
        <v>32</v>
      </c>
      <c r="M332" s="9">
        <f>IF(C332="イベ","-",VLOOKUP(A332,スキル!$A:$K,10,0)*IF(C332="ハピ",10000,30000))</f>
        <v>960000</v>
      </c>
      <c r="N332" s="9">
        <f t="shared" si="0"/>
        <v>0</v>
      </c>
      <c r="O332" s="9">
        <f>IF(C332="イベ","-",IF(E332=VLOOKUP(A332,スキル!$A:$K,11,0),0,IF(C332="ハピ",L332*10000,L332*30000)))</f>
        <v>960000</v>
      </c>
      <c r="P332" s="6" t="s">
        <v>517</v>
      </c>
    </row>
    <row r="333" spans="1:16" ht="18" customHeight="1">
      <c r="A333" s="6">
        <v>331</v>
      </c>
      <c r="C333" s="6" t="s">
        <v>47</v>
      </c>
      <c r="D333" s="6" t="s">
        <v>518</v>
      </c>
      <c r="G333" s="6" t="str">
        <f>IF(E333="","",IF(E333=VLOOKUP(A333,スキル!$A:$K,11,0),"ス",VLOOKUP(A333,スキル!$A:$J,E333+4,FALSE)))</f>
        <v/>
      </c>
      <c r="H333" s="6" t="str">
        <f>IF(E333="","",IF(E333=VLOOKUP(A333,スキル!$A:$K,11,0),"キ",100/G333))</f>
        <v/>
      </c>
      <c r="I333" s="6" t="str">
        <f>IF(E333="","",IF(E333=VLOOKUP(A333,スキル!$A:$K,11,0),"ル",ROUND(F333/H333,1)))</f>
        <v/>
      </c>
      <c r="J333" s="8" t="str">
        <f>IF(E333="","",IF(E333=VLOOKUP(A333,スキル!$A:$K,11,0),"Ｍ",ROUND(G333-I333,0)))</f>
        <v/>
      </c>
      <c r="K333" s="6" t="str">
        <f ca="1">IF(E333="","",IF(E333=VLOOKUP(A333,スキル!$A:$K,11,0),"Ａ",IF(E333=VLOOKUP(A333,スキル!$A:$K,11,0)-1,0,SUM(OFFSET(スキル!$A$2,MATCH(A333,スキル!$A$3:$A$1048576,0),E333+4,1,5-E333)))))</f>
        <v/>
      </c>
      <c r="L333" s="8">
        <f>IF(E333="",VLOOKUP(A333,スキル!$A:$K,10,0),IF(E333=VLOOKUP(A333,スキル!$A:$K,11,0),"Ｘ",J333+K333))</f>
        <v>32</v>
      </c>
      <c r="M333" s="9">
        <f>IF(C333="イベ","-",VLOOKUP(A333,スキル!$A:$K,10,0)*IF(C333="ハピ",10000,30000))</f>
        <v>960000</v>
      </c>
      <c r="N333" s="9">
        <f t="shared" si="0"/>
        <v>0</v>
      </c>
      <c r="O333" s="9">
        <f>IF(C333="イベ","-",IF(E333=VLOOKUP(A333,スキル!$A:$K,11,0),0,IF(C333="ハピ",L333*10000,L333*30000)))</f>
        <v>960000</v>
      </c>
      <c r="P333" s="6" t="s">
        <v>49</v>
      </c>
    </row>
    <row r="334" spans="1:16" ht="18" customHeight="1">
      <c r="A334" s="6">
        <v>332</v>
      </c>
      <c r="C334" s="6" t="s">
        <v>47</v>
      </c>
      <c r="D334" s="6" t="s">
        <v>519</v>
      </c>
      <c r="G334" s="6" t="str">
        <f>IF(E334="","",IF(E334=VLOOKUP(A334,スキル!$A:$K,11,0),"ス",VLOOKUP(A334,スキル!$A:$J,E334+4,FALSE)))</f>
        <v/>
      </c>
      <c r="H334" s="6" t="str">
        <f>IF(E334="","",IF(E334=VLOOKUP(A334,スキル!$A:$K,11,0),"キ",100/G334))</f>
        <v/>
      </c>
      <c r="I334" s="6" t="str">
        <f>IF(E334="","",IF(E334=VLOOKUP(A334,スキル!$A:$K,11,0),"ル",ROUND(F334/H334,1)))</f>
        <v/>
      </c>
      <c r="J334" s="8" t="str">
        <f>IF(E334="","",IF(E334=VLOOKUP(A334,スキル!$A:$K,11,0),"Ｍ",ROUND(G334-I334,0)))</f>
        <v/>
      </c>
      <c r="K334" s="6" t="str">
        <f ca="1">IF(E334="","",IF(E334=VLOOKUP(A334,スキル!$A:$K,11,0),"Ａ",IF(E334=VLOOKUP(A334,スキル!$A:$K,11,0)-1,0,SUM(OFFSET(スキル!$A$2,MATCH(A334,スキル!$A$3:$A$1048576,0),E334+4,1,5-E334)))))</f>
        <v/>
      </c>
      <c r="L334" s="8">
        <f>IF(E334="",VLOOKUP(A334,スキル!$A:$K,10,0),IF(E334=VLOOKUP(A334,スキル!$A:$K,11,0),"Ｘ",J334+K334))</f>
        <v>36</v>
      </c>
      <c r="M334" s="9">
        <f>IF(C334="イベ","-",VLOOKUP(A334,スキル!$A:$K,10,0)*IF(C334="ハピ",10000,30000))</f>
        <v>1080000</v>
      </c>
      <c r="N334" s="9">
        <f t="shared" si="0"/>
        <v>0</v>
      </c>
      <c r="O334" s="9">
        <f>IF(C334="イベ","-",IF(E334=VLOOKUP(A334,スキル!$A:$K,11,0),0,IF(C334="ハピ",L334*10000,L334*30000)))</f>
        <v>1080000</v>
      </c>
      <c r="P334" s="6" t="s">
        <v>92</v>
      </c>
    </row>
    <row r="335" spans="1:16" ht="18" customHeight="1">
      <c r="A335" s="6">
        <v>333</v>
      </c>
      <c r="C335" s="6" t="s">
        <v>47</v>
      </c>
      <c r="D335" s="6" t="s">
        <v>520</v>
      </c>
      <c r="G335" s="6" t="str">
        <f>IF(E335="","",IF(E335=VLOOKUP(A335,スキル!$A:$K,11,0),"ス",VLOOKUP(A335,スキル!$A:$J,E335+4,FALSE)))</f>
        <v/>
      </c>
      <c r="H335" s="6" t="str">
        <f>IF(E335="","",IF(E335=VLOOKUP(A335,スキル!$A:$K,11,0),"キ",100/G335))</f>
        <v/>
      </c>
      <c r="I335" s="6" t="str">
        <f>IF(E335="","",IF(E335=VLOOKUP(A335,スキル!$A:$K,11,0),"ル",ROUND(F335/H335,1)))</f>
        <v/>
      </c>
      <c r="J335" s="8" t="str">
        <f>IF(E335="","",IF(E335=VLOOKUP(A335,スキル!$A:$K,11,0),"Ｍ",ROUND(G335-I335,0)))</f>
        <v/>
      </c>
      <c r="K335" s="6" t="str">
        <f ca="1">IF(E335="","",IF(E335=VLOOKUP(A335,スキル!$A:$K,11,0),"Ａ",IF(E335=VLOOKUP(A335,スキル!$A:$K,11,0)-1,0,SUM(OFFSET(スキル!$A$2,MATCH(A335,スキル!$A$3:$A$1048576,0),E335+4,1,5-E335)))))</f>
        <v/>
      </c>
      <c r="L335" s="8">
        <f>IF(E335="",VLOOKUP(A335,スキル!$A:$K,10,0),IF(E335=VLOOKUP(A335,スキル!$A:$K,11,0),"Ｘ",J335+K335))</f>
        <v>29</v>
      </c>
      <c r="M335" s="9">
        <f>IF(C335="イベ","-",VLOOKUP(A335,スキル!$A:$K,10,0)*IF(C335="ハピ",10000,30000))</f>
        <v>870000</v>
      </c>
      <c r="N335" s="9">
        <f t="shared" si="0"/>
        <v>0</v>
      </c>
      <c r="O335" s="9">
        <f>IF(C335="イベ","-",IF(E335=VLOOKUP(A335,スキル!$A:$K,11,0),0,IF(C335="ハピ",L335*10000,L335*30000)))</f>
        <v>870000</v>
      </c>
      <c r="P335" s="6" t="s">
        <v>521</v>
      </c>
    </row>
    <row r="336" spans="1:16" ht="18" customHeight="1">
      <c r="A336" s="6">
        <v>334</v>
      </c>
      <c r="C336" s="6" t="s">
        <v>47</v>
      </c>
      <c r="D336" s="6" t="s">
        <v>522</v>
      </c>
      <c r="G336" s="6" t="str">
        <f>IF(E336="","",IF(E336=VLOOKUP(A336,スキル!$A:$K,11,0),"ス",VLOOKUP(A336,スキル!$A:$J,E336+4,FALSE)))</f>
        <v/>
      </c>
      <c r="H336" s="6" t="str">
        <f>IF(E336="","",IF(E336=VLOOKUP(A336,スキル!$A:$K,11,0),"キ",100/G336))</f>
        <v/>
      </c>
      <c r="I336" s="6" t="str">
        <f>IF(E336="","",IF(E336=VLOOKUP(A336,スキル!$A:$K,11,0),"ル",ROUND(F336/H336,1)))</f>
        <v/>
      </c>
      <c r="J336" s="8" t="str">
        <f>IF(E336="","",IF(E336=VLOOKUP(A336,スキル!$A:$K,11,0),"Ｍ",ROUND(G336-I336,0)))</f>
        <v/>
      </c>
      <c r="K336" s="6" t="str">
        <f ca="1">IF(E336="","",IF(E336=VLOOKUP(A336,スキル!$A:$K,11,0),"Ａ",IF(E336=VLOOKUP(A336,スキル!$A:$K,11,0)-1,0,SUM(OFFSET(スキル!$A$2,MATCH(A336,スキル!$A$3:$A$1048576,0),E336+4,1,5-E336)))))</f>
        <v/>
      </c>
      <c r="L336" s="8">
        <f>IF(E336="",VLOOKUP(A336,スキル!$A:$K,10,0),IF(E336=VLOOKUP(A336,スキル!$A:$K,11,0),"Ｘ",J336+K336))</f>
        <v>36</v>
      </c>
      <c r="M336" s="9">
        <f>IF(C336="イベ","-",VLOOKUP(A336,スキル!$A:$K,10,0)*IF(C336="ハピ",10000,30000))</f>
        <v>1080000</v>
      </c>
      <c r="N336" s="9">
        <f t="shared" si="0"/>
        <v>0</v>
      </c>
      <c r="O336" s="9">
        <f>IF(C336="イベ","-",IF(E336=VLOOKUP(A336,スキル!$A:$K,11,0),0,IF(C336="ハピ",L336*10000,L336*30000)))</f>
        <v>1080000</v>
      </c>
      <c r="P336" s="6" t="s">
        <v>523</v>
      </c>
    </row>
    <row r="337" spans="1:16" ht="18" customHeight="1">
      <c r="A337" s="6">
        <v>335</v>
      </c>
      <c r="C337" s="6" t="s">
        <v>47</v>
      </c>
      <c r="D337" s="6" t="s">
        <v>524</v>
      </c>
      <c r="G337" s="6" t="str">
        <f>IF(E337="","",IF(E337=VLOOKUP(A337,スキル!$A:$K,11,0),"ス",VLOOKUP(A337,スキル!$A:$J,E337+4,FALSE)))</f>
        <v/>
      </c>
      <c r="H337" s="6" t="str">
        <f>IF(E337="","",IF(E337=VLOOKUP(A337,スキル!$A:$K,11,0),"キ",100/G337))</f>
        <v/>
      </c>
      <c r="I337" s="6" t="str">
        <f>IF(E337="","",IF(E337=VLOOKUP(A337,スキル!$A:$K,11,0),"ル",ROUND(F337/H337,1)))</f>
        <v/>
      </c>
      <c r="J337" s="8" t="str">
        <f>IF(E337="","",IF(E337=VLOOKUP(A337,スキル!$A:$K,11,0),"Ｍ",ROUND(G337-I337,0)))</f>
        <v/>
      </c>
      <c r="K337" s="6" t="str">
        <f ca="1">IF(E337="","",IF(E337=VLOOKUP(A337,スキル!$A:$K,11,0),"Ａ",IF(E337=VLOOKUP(A337,スキル!$A:$K,11,0)-1,0,SUM(OFFSET(スキル!$A$2,MATCH(A337,スキル!$A$3:$A$1048576,0),E337+4,1,5-E337)))))</f>
        <v/>
      </c>
      <c r="L337" s="8">
        <f>IF(E337="",VLOOKUP(A337,スキル!$A:$K,10,0),IF(E337=VLOOKUP(A337,スキル!$A:$K,11,0),"Ｘ",J337+K337))</f>
        <v>32</v>
      </c>
      <c r="M337" s="9">
        <f>IF(C337="イベ","-",VLOOKUP(A337,スキル!$A:$K,10,0)*IF(C337="ハピ",10000,30000))</f>
        <v>960000</v>
      </c>
      <c r="N337" s="9">
        <f t="shared" si="0"/>
        <v>0</v>
      </c>
      <c r="O337" s="9">
        <f>IF(C337="イベ","-",IF(E337=VLOOKUP(A337,スキル!$A:$K,11,0),0,IF(C337="ハピ",L337*10000,L337*30000)))</f>
        <v>960000</v>
      </c>
      <c r="P337" s="6" t="s">
        <v>13</v>
      </c>
    </row>
    <row r="338" spans="1:16" ht="18" customHeight="1">
      <c r="A338" s="6">
        <v>336</v>
      </c>
      <c r="C338" s="6" t="s">
        <v>47</v>
      </c>
      <c r="D338" s="6" t="s">
        <v>525</v>
      </c>
      <c r="G338" s="6" t="str">
        <f>IF(E338="","",IF(E338=VLOOKUP(A338,スキル!$A:$K,11,0),"ス",VLOOKUP(A338,スキル!$A:$J,E338+4,FALSE)))</f>
        <v/>
      </c>
      <c r="H338" s="6" t="str">
        <f>IF(E338="","",IF(E338=VLOOKUP(A338,スキル!$A:$K,11,0),"キ",100/G338))</f>
        <v/>
      </c>
      <c r="I338" s="6" t="str">
        <f>IF(E338="","",IF(E338=VLOOKUP(A338,スキル!$A:$K,11,0),"ル",ROUND(F338/H338,1)))</f>
        <v/>
      </c>
      <c r="J338" s="8" t="str">
        <f>IF(E338="","",IF(E338=VLOOKUP(A338,スキル!$A:$K,11,0),"Ｍ",ROUND(G338-I338,0)))</f>
        <v/>
      </c>
      <c r="K338" s="6" t="str">
        <f ca="1">IF(E338="","",IF(E338=VLOOKUP(A338,スキル!$A:$K,11,0),"Ａ",IF(E338=VLOOKUP(A338,スキル!$A:$K,11,0)-1,0,SUM(OFFSET(スキル!$A$2,MATCH(A338,スキル!$A$3:$A$1048576,0),E338+4,1,5-E338)))))</f>
        <v/>
      </c>
      <c r="L338" s="8">
        <f>IF(E338="",VLOOKUP(A338,スキル!$A:$K,10,0),IF(E338=VLOOKUP(A338,スキル!$A:$K,11,0),"Ｘ",J338+K338))</f>
        <v>32</v>
      </c>
      <c r="M338" s="9">
        <f>IF(C338="イベ","-",VLOOKUP(A338,スキル!$A:$K,10,0)*IF(C338="ハピ",10000,30000))</f>
        <v>960000</v>
      </c>
      <c r="N338" s="9">
        <f t="shared" si="0"/>
        <v>0</v>
      </c>
      <c r="O338" s="9">
        <f>IF(C338="イベ","-",IF(E338=VLOOKUP(A338,スキル!$A:$K,11,0),0,IF(C338="ハピ",L338*10000,L338*30000)))</f>
        <v>960000</v>
      </c>
      <c r="P338" s="6" t="s">
        <v>526</v>
      </c>
    </row>
    <row r="339" spans="1:16" ht="18" customHeight="1">
      <c r="A339" s="6">
        <v>337</v>
      </c>
      <c r="C339" s="6" t="s">
        <v>47</v>
      </c>
      <c r="D339" s="6" t="s">
        <v>527</v>
      </c>
      <c r="G339" s="6" t="str">
        <f>IF(E339="","",IF(E339=VLOOKUP(A339,スキル!$A:$K,11,0),"ス",VLOOKUP(A339,スキル!$A:$J,E339+4,FALSE)))</f>
        <v/>
      </c>
      <c r="H339" s="6" t="str">
        <f>IF(E339="","",IF(E339=VLOOKUP(A339,スキル!$A:$K,11,0),"キ",100/G339))</f>
        <v/>
      </c>
      <c r="I339" s="6" t="str">
        <f>IF(E339="","",IF(E339=VLOOKUP(A339,スキル!$A:$K,11,0),"ル",ROUND(F339/H339,1)))</f>
        <v/>
      </c>
      <c r="J339" s="8" t="str">
        <f>IF(E339="","",IF(E339=VLOOKUP(A339,スキル!$A:$K,11,0),"Ｍ",ROUND(G339-I339,0)))</f>
        <v/>
      </c>
      <c r="K339" s="6" t="str">
        <f ca="1">IF(E339="","",IF(E339=VLOOKUP(A339,スキル!$A:$K,11,0),"Ａ",IF(E339=VLOOKUP(A339,スキル!$A:$K,11,0)-1,0,SUM(OFFSET(スキル!$A$2,MATCH(A339,スキル!$A$3:$A$1048576,0),E339+4,1,5-E339)))))</f>
        <v/>
      </c>
      <c r="L339" s="8">
        <f>IF(E339="",VLOOKUP(A339,スキル!$A:$K,10,0),IF(E339=VLOOKUP(A339,スキル!$A:$K,11,0),"Ｘ",J339+K339))</f>
        <v>29</v>
      </c>
      <c r="M339" s="9">
        <f>IF(C339="イベ","-",VLOOKUP(A339,スキル!$A:$K,10,0)*IF(C339="ハピ",10000,30000))</f>
        <v>870000</v>
      </c>
      <c r="N339" s="9">
        <f t="shared" si="0"/>
        <v>0</v>
      </c>
      <c r="O339" s="9">
        <f>IF(C339="イベ","-",IF(E339=VLOOKUP(A339,スキル!$A:$K,11,0),0,IF(C339="ハピ",L339*10000,L339*30000)))</f>
        <v>870000</v>
      </c>
      <c r="P339" s="6" t="s">
        <v>528</v>
      </c>
    </row>
    <row r="340" spans="1:16" ht="18" customHeight="1">
      <c r="A340" s="6">
        <v>338</v>
      </c>
      <c r="C340" s="6" t="s">
        <v>47</v>
      </c>
      <c r="D340" s="6" t="s">
        <v>529</v>
      </c>
      <c r="G340" s="6" t="str">
        <f>IF(E340="","",IF(E340=VLOOKUP(A340,スキル!$A:$K,11,0),"ス",VLOOKUP(A340,スキル!$A:$J,E340+4,FALSE)))</f>
        <v/>
      </c>
      <c r="H340" s="6" t="str">
        <f>IF(E340="","",IF(E340=VLOOKUP(A340,スキル!$A:$K,11,0),"キ",100/G340))</f>
        <v/>
      </c>
      <c r="I340" s="6" t="str">
        <f>IF(E340="","",IF(E340=VLOOKUP(A340,スキル!$A:$K,11,0),"ル",ROUND(F340/H340,1)))</f>
        <v/>
      </c>
      <c r="J340" s="8" t="str">
        <f>IF(E340="","",IF(E340=VLOOKUP(A340,スキル!$A:$K,11,0),"Ｍ",ROUND(G340-I340,0)))</f>
        <v/>
      </c>
      <c r="K340" s="6" t="str">
        <f ca="1">IF(E340="","",IF(E340=VLOOKUP(A340,スキル!$A:$K,11,0),"Ａ",IF(E340=VLOOKUP(A340,スキル!$A:$K,11,0)-1,0,SUM(OFFSET(スキル!$A$2,MATCH(A340,スキル!$A$3:$A$1048576,0),E340+4,1,5-E340)))))</f>
        <v/>
      </c>
      <c r="L340" s="8">
        <f>IF(E340="",VLOOKUP(A340,スキル!$A:$K,10,0),IF(E340=VLOOKUP(A340,スキル!$A:$K,11,0),"Ｘ",J340+K340))</f>
        <v>29</v>
      </c>
      <c r="M340" s="9">
        <f>IF(C340="イベ","-",VLOOKUP(A340,スキル!$A:$K,10,0)*IF(C340="ハピ",10000,30000))</f>
        <v>870000</v>
      </c>
      <c r="N340" s="9">
        <f t="shared" si="0"/>
        <v>0</v>
      </c>
      <c r="O340" s="9">
        <f>IF(C340="イベ","-",IF(E340=VLOOKUP(A340,スキル!$A:$K,11,0),0,IF(C340="ハピ",L340*10000,L340*30000)))</f>
        <v>870000</v>
      </c>
      <c r="P340" s="6" t="s">
        <v>49</v>
      </c>
    </row>
    <row r="341" spans="1:16" ht="18" customHeight="1">
      <c r="A341" s="6">
        <v>339</v>
      </c>
      <c r="C341" s="6" t="s">
        <v>47</v>
      </c>
      <c r="D341" s="6" t="s">
        <v>530</v>
      </c>
      <c r="G341" s="6" t="str">
        <f>IF(E341="","",IF(E341=VLOOKUP(A341,スキル!$A:$K,11,0),"ス",VLOOKUP(A341,スキル!$A:$J,E341+4,FALSE)))</f>
        <v/>
      </c>
      <c r="H341" s="6" t="str">
        <f>IF(E341="","",IF(E341=VLOOKUP(A341,スキル!$A:$K,11,0),"キ",100/G341))</f>
        <v/>
      </c>
      <c r="I341" s="6" t="str">
        <f>IF(E341="","",IF(E341=VLOOKUP(A341,スキル!$A:$K,11,0),"ル",ROUND(F341/H341,1)))</f>
        <v/>
      </c>
      <c r="J341" s="8" t="str">
        <f>IF(E341="","",IF(E341=VLOOKUP(A341,スキル!$A:$K,11,0),"Ｍ",ROUND(G341-I341,0)))</f>
        <v/>
      </c>
      <c r="K341" s="6" t="str">
        <f ca="1">IF(E341="","",IF(E341=VLOOKUP(A341,スキル!$A:$K,11,0),"Ａ",IF(E341=VLOOKUP(A341,スキル!$A:$K,11,0)-1,0,SUM(OFFSET(スキル!$A$2,MATCH(A341,スキル!$A$3:$A$1048576,0),E341+4,1,5-E341)))))</f>
        <v/>
      </c>
      <c r="L341" s="8">
        <f>IF(E341="",VLOOKUP(A341,スキル!$A:$K,10,0),IF(E341=VLOOKUP(A341,スキル!$A:$K,11,0),"Ｘ",J341+K341))</f>
        <v>36</v>
      </c>
      <c r="M341" s="9">
        <f>IF(C341="イベ","-",VLOOKUP(A341,スキル!$A:$K,10,0)*IF(C341="ハピ",10000,30000))</f>
        <v>1080000</v>
      </c>
      <c r="N341" s="9">
        <f t="shared" si="0"/>
        <v>0</v>
      </c>
      <c r="O341" s="9">
        <f>IF(C341="イベ","-",IF(E341=VLOOKUP(A341,スキル!$A:$K,11,0),0,IF(C341="ハピ",L341*10000,L341*30000)))</f>
        <v>1080000</v>
      </c>
      <c r="P341" s="6" t="s">
        <v>531</v>
      </c>
    </row>
    <row r="342" spans="1:16" ht="18" customHeight="1">
      <c r="A342" s="6">
        <v>340</v>
      </c>
      <c r="C342" s="6" t="s">
        <v>47</v>
      </c>
      <c r="D342" s="6" t="s">
        <v>532</v>
      </c>
      <c r="G342" s="6" t="str">
        <f>IF(E342="","",IF(E342=VLOOKUP(A342,スキル!$A:$K,11,0),"ス",VLOOKUP(A342,スキル!$A:$J,E342+4,FALSE)))</f>
        <v/>
      </c>
      <c r="H342" s="6" t="str">
        <f>IF(E342="","",IF(E342=VLOOKUP(A342,スキル!$A:$K,11,0),"キ",100/G342))</f>
        <v/>
      </c>
      <c r="I342" s="6" t="str">
        <f>IF(E342="","",IF(E342=VLOOKUP(A342,スキル!$A:$K,11,0),"ル",ROUND(F342/H342,1)))</f>
        <v/>
      </c>
      <c r="J342" s="8" t="str">
        <f>IF(E342="","",IF(E342=VLOOKUP(A342,スキル!$A:$K,11,0),"Ｍ",ROUND(G342-I342,0)))</f>
        <v/>
      </c>
      <c r="K342" s="6" t="str">
        <f ca="1">IF(E342="","",IF(E342=VLOOKUP(A342,スキル!$A:$K,11,0),"Ａ",IF(E342=VLOOKUP(A342,スキル!$A:$K,11,0)-1,0,SUM(OFFSET(スキル!$A$2,MATCH(A342,スキル!$A$3:$A$1048576,0),E342+4,1,5-E342)))))</f>
        <v/>
      </c>
      <c r="L342" s="8">
        <f>IF(E342="",VLOOKUP(A342,スキル!$A:$K,10,0),IF(E342=VLOOKUP(A342,スキル!$A:$K,11,0),"Ｘ",J342+K342))</f>
        <v>32</v>
      </c>
      <c r="M342" s="9">
        <f>IF(C342="イベ","-",VLOOKUP(A342,スキル!$A:$K,10,0)*IF(C342="ハピ",10000,30000))</f>
        <v>960000</v>
      </c>
      <c r="N342" s="9">
        <f t="shared" si="0"/>
        <v>0</v>
      </c>
      <c r="O342" s="9">
        <f>IF(C342="イベ","-",IF(E342=VLOOKUP(A342,スキル!$A:$K,11,0),0,IF(C342="ハピ",L342*10000,L342*30000)))</f>
        <v>960000</v>
      </c>
      <c r="P342" s="6" t="s">
        <v>52</v>
      </c>
    </row>
    <row r="343" spans="1:16" ht="18" customHeight="1">
      <c r="A343" s="6">
        <v>341</v>
      </c>
      <c r="B343" s="6">
        <v>92</v>
      </c>
      <c r="C343" s="6" t="s">
        <v>39</v>
      </c>
      <c r="D343" s="6" t="s">
        <v>533</v>
      </c>
      <c r="G343" s="6" t="str">
        <f>IF(E343="","",IF(E343=VLOOKUP(A343,スキル!$A:$K,11,0),"ス",VLOOKUP(A343,スキル!$A:$J,E343+4,FALSE)))</f>
        <v/>
      </c>
      <c r="H343" s="6" t="str">
        <f>IF(E343="","",IF(E343=VLOOKUP(A343,スキル!$A:$K,11,0),"キ",100/G343))</f>
        <v/>
      </c>
      <c r="I343" s="6" t="str">
        <f>IF(E343="","",IF(E343=VLOOKUP(A343,スキル!$A:$K,11,0),"ル",ROUND(F343/H343,1)))</f>
        <v/>
      </c>
      <c r="J343" s="8" t="str">
        <f>IF(E343="","",IF(E343=VLOOKUP(A343,スキル!$A:$K,11,0),"Ｍ",ROUND(G343-I343,0)))</f>
        <v/>
      </c>
      <c r="K343" s="6" t="str">
        <f ca="1">IF(E343="","",IF(E343=VLOOKUP(A343,スキル!$A:$K,11,0),"Ａ",IF(E343=VLOOKUP(A343,スキル!$A:$K,11,0)-1,0,SUM(OFFSET(スキル!$A$2,MATCH(A343,スキル!$A$3:$A$1048576,0),E343+4,1,5-E343)))))</f>
        <v/>
      </c>
      <c r="L343" s="8">
        <f>IF(E343="",VLOOKUP(A343,スキル!$A:$K,10,0),IF(E343=VLOOKUP(A343,スキル!$A:$K,11,0),"Ｘ",J343+K343))</f>
        <v>29</v>
      </c>
      <c r="M343" s="9">
        <f>IF(C343="イベ","-",VLOOKUP(A343,スキル!$A:$K,10,0)*IF(C343="ハピ",10000,30000))</f>
        <v>870000</v>
      </c>
      <c r="N343" s="9">
        <f t="shared" si="0"/>
        <v>0</v>
      </c>
      <c r="O343" s="9">
        <f>IF(C343="イベ","-",IF(E343=VLOOKUP(A343,スキル!$A:$K,11,0),0,IF(C343="ハピ",L343*10000,L343*30000)))</f>
        <v>870000</v>
      </c>
      <c r="P343" s="6" t="s">
        <v>23</v>
      </c>
    </row>
    <row r="344" spans="1:16" ht="18" customHeight="1">
      <c r="A344" s="6">
        <v>342</v>
      </c>
      <c r="C344" s="6" t="s">
        <v>47</v>
      </c>
      <c r="D344" s="6" t="s">
        <v>534</v>
      </c>
      <c r="G344" s="6" t="str">
        <f>IF(E344="","",IF(E344=VLOOKUP(A344,スキル!$A:$K,11,0),"ス",VLOOKUP(A344,スキル!$A:$J,E344+4,FALSE)))</f>
        <v/>
      </c>
      <c r="H344" s="6" t="str">
        <f>IF(E344="","",IF(E344=VLOOKUP(A344,スキル!$A:$K,11,0),"キ",100/G344))</f>
        <v/>
      </c>
      <c r="I344" s="6" t="str">
        <f>IF(E344="","",IF(E344=VLOOKUP(A344,スキル!$A:$K,11,0),"ル",ROUND(F344/H344,1)))</f>
        <v/>
      </c>
      <c r="J344" s="8" t="str">
        <f>IF(E344="","",IF(E344=VLOOKUP(A344,スキル!$A:$K,11,0),"Ｍ",ROUND(G344-I344,0)))</f>
        <v/>
      </c>
      <c r="K344" s="6" t="str">
        <f ca="1">IF(E344="","",IF(E344=VLOOKUP(A344,スキル!$A:$K,11,0),"Ａ",IF(E344=VLOOKUP(A344,スキル!$A:$K,11,0)-1,0,SUM(OFFSET(スキル!$A$2,MATCH(A344,スキル!$A$3:$A$1048576,0),E344+4,1,5-E344)))))</f>
        <v/>
      </c>
      <c r="L344" s="8">
        <f>IF(E344="",VLOOKUP(A344,スキル!$A:$K,10,0),IF(E344=VLOOKUP(A344,スキル!$A:$K,11,0),"Ｘ",J344+K344))</f>
        <v>32</v>
      </c>
      <c r="M344" s="9">
        <f>IF(C344="イベ","-",VLOOKUP(A344,スキル!$A:$K,10,0)*IF(C344="ハピ",10000,30000))</f>
        <v>960000</v>
      </c>
      <c r="N344" s="9">
        <f t="shared" si="0"/>
        <v>0</v>
      </c>
      <c r="O344" s="9">
        <f>IF(C344="イベ","-",IF(E344=VLOOKUP(A344,スキル!$A:$K,11,0),0,IF(C344="ハピ",L344*10000,L344*30000)))</f>
        <v>960000</v>
      </c>
      <c r="P344" s="6" t="s">
        <v>535</v>
      </c>
    </row>
    <row r="345" spans="1:16" ht="18" customHeight="1">
      <c r="A345" s="6">
        <v>343</v>
      </c>
      <c r="C345" s="6" t="s">
        <v>47</v>
      </c>
      <c r="D345" s="6" t="s">
        <v>536</v>
      </c>
      <c r="G345" s="6" t="str">
        <f>IF(E345="","",IF(E345=VLOOKUP(A345,スキル!$A:$K,11,0),"ス",VLOOKUP(A345,スキル!$A:$J,E345+4,FALSE)))</f>
        <v/>
      </c>
      <c r="H345" s="6" t="str">
        <f>IF(E345="","",IF(E345=VLOOKUP(A345,スキル!$A:$K,11,0),"キ",100/G345))</f>
        <v/>
      </c>
      <c r="I345" s="6" t="str">
        <f>IF(E345="","",IF(E345=VLOOKUP(A345,スキル!$A:$K,11,0),"ル",ROUND(F345/H345,1)))</f>
        <v/>
      </c>
      <c r="J345" s="8" t="str">
        <f>IF(E345="","",IF(E345=VLOOKUP(A345,スキル!$A:$K,11,0),"Ｍ",ROUND(G345-I345,0)))</f>
        <v/>
      </c>
      <c r="K345" s="6" t="str">
        <f ca="1">IF(E345="","",IF(E345=VLOOKUP(A345,スキル!$A:$K,11,0),"Ａ",IF(E345=VLOOKUP(A345,スキル!$A:$K,11,0)-1,0,SUM(OFFSET(スキル!$A$2,MATCH(A345,スキル!$A$3:$A$1048576,0),E345+4,1,5-E345)))))</f>
        <v/>
      </c>
      <c r="L345" s="8">
        <f>IF(E345="",VLOOKUP(A345,スキル!$A:$K,10,0),IF(E345=VLOOKUP(A345,スキル!$A:$K,11,0),"Ｘ",J345+K345))</f>
        <v>36</v>
      </c>
      <c r="M345" s="9">
        <f>IF(C345="イベ","-",VLOOKUP(A345,スキル!$A:$K,10,0)*IF(C345="ハピ",10000,30000))</f>
        <v>1080000</v>
      </c>
      <c r="N345" s="9">
        <f t="shared" si="0"/>
        <v>0</v>
      </c>
      <c r="O345" s="9">
        <f>IF(C345="イベ","-",IF(E345=VLOOKUP(A345,スキル!$A:$K,11,0),0,IF(C345="ハピ",L345*10000,L345*30000)))</f>
        <v>1080000</v>
      </c>
      <c r="P345" s="6" t="s">
        <v>49</v>
      </c>
    </row>
    <row r="346" spans="1:16" ht="18" customHeight="1">
      <c r="A346" s="6">
        <v>344</v>
      </c>
      <c r="C346" s="6" t="s">
        <v>47</v>
      </c>
      <c r="D346" s="6" t="s">
        <v>537</v>
      </c>
      <c r="G346" s="6" t="str">
        <f>IF(E346="","",IF(E346=VLOOKUP(A346,スキル!$A:$K,11,0),"ス",VLOOKUP(A346,スキル!$A:$J,E346+4,FALSE)))</f>
        <v/>
      </c>
      <c r="H346" s="6" t="str">
        <f>IF(E346="","",IF(E346=VLOOKUP(A346,スキル!$A:$K,11,0),"キ",100/G346))</f>
        <v/>
      </c>
      <c r="I346" s="6" t="str">
        <f>IF(E346="","",IF(E346=VLOOKUP(A346,スキル!$A:$K,11,0),"ル",ROUND(F346/H346,1)))</f>
        <v/>
      </c>
      <c r="J346" s="8" t="str">
        <f>IF(E346="","",IF(E346=VLOOKUP(A346,スキル!$A:$K,11,0),"Ｍ",ROUND(G346-I346,0)))</f>
        <v/>
      </c>
      <c r="K346" s="6" t="str">
        <f ca="1">IF(E346="","",IF(E346=VLOOKUP(A346,スキル!$A:$K,11,0),"Ａ",IF(E346=VLOOKUP(A346,スキル!$A:$K,11,0)-1,0,SUM(OFFSET(スキル!$A$2,MATCH(A346,スキル!$A$3:$A$1048576,0),E346+4,1,5-E346)))))</f>
        <v/>
      </c>
      <c r="L346" s="8">
        <f>IF(E346="",VLOOKUP(A346,スキル!$A:$K,10,0),IF(E346=VLOOKUP(A346,スキル!$A:$K,11,0),"Ｘ",J346+K346))</f>
        <v>32</v>
      </c>
      <c r="M346" s="9">
        <f>IF(C346="イベ","-",VLOOKUP(A346,スキル!$A:$K,10,0)*IF(C346="ハピ",10000,30000))</f>
        <v>960000</v>
      </c>
      <c r="N346" s="9">
        <f t="shared" si="0"/>
        <v>0</v>
      </c>
      <c r="O346" s="9">
        <f>IF(C346="イベ","-",IF(E346=VLOOKUP(A346,スキル!$A:$K,11,0),0,IF(C346="ハピ",L346*10000,L346*30000)))</f>
        <v>960000</v>
      </c>
      <c r="P346" s="6" t="s">
        <v>52</v>
      </c>
    </row>
    <row r="347" spans="1:16" ht="18" customHeight="1">
      <c r="A347" s="6">
        <v>345</v>
      </c>
      <c r="C347" s="6" t="s">
        <v>50</v>
      </c>
      <c r="D347" s="6" t="s">
        <v>538</v>
      </c>
      <c r="G347" s="6" t="str">
        <f>IF(E347="","",IF(E347=VLOOKUP(A347,スキル!$A:$K,11,0),"ス",VLOOKUP(A347,スキル!$A:$J,E347+4,FALSE)))</f>
        <v/>
      </c>
      <c r="H347" s="6" t="str">
        <f>IF(E347="","",IF(E347=VLOOKUP(A347,スキル!$A:$K,11,0),"キ",100/G347))</f>
        <v/>
      </c>
      <c r="I347" s="6" t="str">
        <f>IF(E347="","",IF(E347=VLOOKUP(A347,スキル!$A:$K,11,0),"ル",ROUND(F347/H347,1)))</f>
        <v/>
      </c>
      <c r="J347" s="8" t="str">
        <f>IF(E347="","",IF(E347=VLOOKUP(A347,スキル!$A:$K,11,0),"Ｍ",ROUND(G347-I347,0)))</f>
        <v/>
      </c>
      <c r="K347" s="6" t="str">
        <f ca="1">IF(E347="","",IF(E347=VLOOKUP(A347,スキル!$A:$K,11,0),"Ａ",IF(E347=VLOOKUP(A347,スキル!$A:$K,11,0)-1,0,SUM(OFFSET(スキル!$A$2,MATCH(A347,スキル!$A$3:$A$1048576,0),E347+4,1,5-E347)))))</f>
        <v/>
      </c>
      <c r="L347" s="8">
        <f>IF(E347="",VLOOKUP(A347,スキル!$A:$K,10,0),IF(E347=VLOOKUP(A347,スキル!$A:$K,11,0),"Ｘ",J347+K347))</f>
        <v>8</v>
      </c>
      <c r="M347" s="9" t="str">
        <f>IF(C347="イベ","-",VLOOKUP(A347,スキル!$A:$K,10,0)*IF(C347="ハピ",10000,30000))</f>
        <v>-</v>
      </c>
      <c r="N347" s="9" t="str">
        <f t="shared" si="0"/>
        <v>-</v>
      </c>
      <c r="O347" s="9" t="str">
        <f>IF(C347="イベ","-",IF(E347=VLOOKUP(A347,スキル!$A:$K,11,0),0,IF(C347="ハピ",L347*10000,L347*30000)))</f>
        <v>-</v>
      </c>
      <c r="P347" s="6" t="s">
        <v>539</v>
      </c>
    </row>
    <row r="348" spans="1:16" ht="18" customHeight="1">
      <c r="A348" s="6">
        <v>346</v>
      </c>
      <c r="C348" s="6" t="s">
        <v>47</v>
      </c>
      <c r="D348" s="6" t="s">
        <v>540</v>
      </c>
      <c r="G348" s="6" t="str">
        <f>IF(E348="","",IF(E348=VLOOKUP(A348,スキル!$A:$K,11,0),"ス",VLOOKUP(A348,スキル!$A:$J,E348+4,FALSE)))</f>
        <v/>
      </c>
      <c r="H348" s="6" t="str">
        <f>IF(E348="","",IF(E348=VLOOKUP(A348,スキル!$A:$K,11,0),"キ",100/G348))</f>
        <v/>
      </c>
      <c r="I348" s="6" t="str">
        <f>IF(E348="","",IF(E348=VLOOKUP(A348,スキル!$A:$K,11,0),"ル",ROUND(F348/H348,1)))</f>
        <v/>
      </c>
      <c r="J348" s="8" t="str">
        <f>IF(E348="","",IF(E348=VLOOKUP(A348,スキル!$A:$K,11,0),"Ｍ",ROUND(G348-I348,0)))</f>
        <v/>
      </c>
      <c r="K348" s="6" t="str">
        <f ca="1">IF(E348="","",IF(E348=VLOOKUP(A348,スキル!$A:$K,11,0),"Ａ",IF(E348=VLOOKUP(A348,スキル!$A:$K,11,0)-1,0,SUM(OFFSET(スキル!$A$2,MATCH(A348,スキル!$A$3:$A$1048576,0),E348+4,1,5-E348)))))</f>
        <v/>
      </c>
      <c r="L348" s="8">
        <f>IF(E348="",VLOOKUP(A348,スキル!$A:$K,10,0),IF(E348=VLOOKUP(A348,スキル!$A:$K,11,0),"Ｘ",J348+K348))</f>
        <v>36</v>
      </c>
      <c r="M348" s="9">
        <f>IF(C348="イベ","-",VLOOKUP(A348,スキル!$A:$K,10,0)*IF(C348="ハピ",10000,30000))</f>
        <v>1080000</v>
      </c>
      <c r="N348" s="9">
        <f t="shared" si="0"/>
        <v>0</v>
      </c>
      <c r="O348" s="9">
        <f>IF(C348="イベ","-",IF(E348=VLOOKUP(A348,スキル!$A:$K,11,0),0,IF(C348="ハピ",L348*10000,L348*30000)))</f>
        <v>1080000</v>
      </c>
      <c r="P348" s="6" t="s">
        <v>42</v>
      </c>
    </row>
    <row r="349" spans="1:16" ht="18" customHeight="1">
      <c r="A349" s="6">
        <v>347</v>
      </c>
      <c r="C349" s="6" t="s">
        <v>47</v>
      </c>
      <c r="D349" s="6" t="s">
        <v>541</v>
      </c>
      <c r="G349" s="6" t="str">
        <f>IF(E349="","",IF(E349=VLOOKUP(A349,スキル!$A:$K,11,0),"ス",VLOOKUP(A349,スキル!$A:$J,E349+4,FALSE)))</f>
        <v/>
      </c>
      <c r="H349" s="6" t="str">
        <f>IF(E349="","",IF(E349=VLOOKUP(A349,スキル!$A:$K,11,0),"キ",100/G349))</f>
        <v/>
      </c>
      <c r="I349" s="6" t="str">
        <f>IF(E349="","",IF(E349=VLOOKUP(A349,スキル!$A:$K,11,0),"ル",ROUND(F349/H349,1)))</f>
        <v/>
      </c>
      <c r="J349" s="8" t="str">
        <f>IF(E349="","",IF(E349=VLOOKUP(A349,スキル!$A:$K,11,0),"Ｍ",ROUND(G349-I349,0)))</f>
        <v/>
      </c>
      <c r="K349" s="6" t="str">
        <f ca="1">IF(E349="","",IF(E349=VLOOKUP(A349,スキル!$A:$K,11,0),"Ａ",IF(E349=VLOOKUP(A349,スキル!$A:$K,11,0)-1,0,SUM(OFFSET(スキル!$A$2,MATCH(A349,スキル!$A$3:$A$1048576,0),E349+4,1,5-E349)))))</f>
        <v/>
      </c>
      <c r="L349" s="8">
        <f>IF(E349="",VLOOKUP(A349,スキル!$A:$K,10,0),IF(E349=VLOOKUP(A349,スキル!$A:$K,11,0),"Ｘ",J349+K349))</f>
        <v>32</v>
      </c>
      <c r="M349" s="9">
        <f>IF(C349="イベ","-",VLOOKUP(A349,スキル!$A:$K,10,0)*IF(C349="ハピ",10000,30000))</f>
        <v>960000</v>
      </c>
      <c r="N349" s="9">
        <f t="shared" si="0"/>
        <v>0</v>
      </c>
      <c r="O349" s="9">
        <f>IF(C349="イベ","-",IF(E349=VLOOKUP(A349,スキル!$A:$K,11,0),0,IF(C349="ハピ",L349*10000,L349*30000)))</f>
        <v>960000</v>
      </c>
      <c r="P349" s="6" t="s">
        <v>21</v>
      </c>
    </row>
    <row r="350" spans="1:16" ht="18" customHeight="1">
      <c r="A350" s="6">
        <v>348</v>
      </c>
      <c r="C350" s="6" t="s">
        <v>47</v>
      </c>
      <c r="D350" s="6" t="s">
        <v>542</v>
      </c>
      <c r="G350" s="6" t="str">
        <f>IF(E350="","",IF(E350=VLOOKUP(A350,スキル!$A:$K,11,0),"ス",VLOOKUP(A350,スキル!$A:$J,E350+4,FALSE)))</f>
        <v/>
      </c>
      <c r="H350" s="6" t="str">
        <f>IF(E350="","",IF(E350=VLOOKUP(A350,スキル!$A:$K,11,0),"キ",100/G350))</f>
        <v/>
      </c>
      <c r="I350" s="6" t="str">
        <f>IF(E350="","",IF(E350=VLOOKUP(A350,スキル!$A:$K,11,0),"ル",ROUND(F350/H350,1)))</f>
        <v/>
      </c>
      <c r="J350" s="8" t="str">
        <f>IF(E350="","",IF(E350=VLOOKUP(A350,スキル!$A:$K,11,0),"Ｍ",ROUND(G350-I350,0)))</f>
        <v/>
      </c>
      <c r="K350" s="6" t="str">
        <f ca="1">IF(E350="","",IF(E350=VLOOKUP(A350,スキル!$A:$K,11,0),"Ａ",IF(E350=VLOOKUP(A350,スキル!$A:$K,11,0)-1,0,SUM(OFFSET(スキル!$A$2,MATCH(A350,スキル!$A$3:$A$1048576,0),E350+4,1,5-E350)))))</f>
        <v/>
      </c>
      <c r="L350" s="8">
        <f>IF(E350="",VLOOKUP(A350,スキル!$A:$K,10,0),IF(E350=VLOOKUP(A350,スキル!$A:$K,11,0),"Ｘ",J350+K350))</f>
        <v>36</v>
      </c>
      <c r="M350" s="9">
        <f>IF(C350="イベ","-",VLOOKUP(A350,スキル!$A:$K,10,0)*IF(C350="ハピ",10000,30000))</f>
        <v>1080000</v>
      </c>
      <c r="N350" s="9">
        <f t="shared" si="0"/>
        <v>0</v>
      </c>
      <c r="O350" s="9">
        <f>IF(C350="イベ","-",IF(E350=VLOOKUP(A350,スキル!$A:$K,11,0),0,IF(C350="ハピ",L350*10000,L350*30000)))</f>
        <v>1080000</v>
      </c>
      <c r="P350" s="6" t="s">
        <v>13</v>
      </c>
    </row>
    <row r="351" spans="1:16" ht="18" customHeight="1">
      <c r="A351" s="6">
        <v>349</v>
      </c>
      <c r="C351" s="6" t="s">
        <v>47</v>
      </c>
      <c r="D351" s="6" t="s">
        <v>543</v>
      </c>
      <c r="G351" s="6" t="str">
        <f>IF(E351="","",IF(E351=VLOOKUP(A351,スキル!$A:$K,11,0),"ス",VLOOKUP(A351,スキル!$A:$J,E351+4,FALSE)))</f>
        <v/>
      </c>
      <c r="H351" s="6" t="str">
        <f>IF(E351="","",IF(E351=VLOOKUP(A351,スキル!$A:$K,11,0),"キ",100/G351))</f>
        <v/>
      </c>
      <c r="I351" s="6" t="str">
        <f>IF(E351="","",IF(E351=VLOOKUP(A351,スキル!$A:$K,11,0),"ル",ROUND(F351/H351,1)))</f>
        <v/>
      </c>
      <c r="J351" s="8" t="str">
        <f>IF(E351="","",IF(E351=VLOOKUP(A351,スキル!$A:$K,11,0),"Ｍ",ROUND(G351-I351,0)))</f>
        <v/>
      </c>
      <c r="K351" s="6" t="str">
        <f ca="1">IF(E351="","",IF(E351=VLOOKUP(A351,スキル!$A:$K,11,0),"Ａ",IF(E351=VLOOKUP(A351,スキル!$A:$K,11,0)-1,0,SUM(OFFSET(スキル!$A$2,MATCH(A351,スキル!$A$3:$A$1048576,0),E351+4,1,5-E351)))))</f>
        <v/>
      </c>
      <c r="L351" s="8">
        <f>IF(E351="",VLOOKUP(A351,スキル!$A:$K,10,0),IF(E351=VLOOKUP(A351,スキル!$A:$K,11,0),"Ｘ",J351+K351))</f>
        <v>36</v>
      </c>
      <c r="M351" s="9">
        <f>IF(C351="イベ","-",VLOOKUP(A351,スキル!$A:$K,10,0)*IF(C351="ハピ",10000,30000))</f>
        <v>1080000</v>
      </c>
      <c r="N351" s="9">
        <f t="shared" si="0"/>
        <v>0</v>
      </c>
      <c r="O351" s="9">
        <f>IF(C351="イベ","-",IF(E351=VLOOKUP(A351,スキル!$A:$K,11,0),0,IF(C351="ハピ",L351*10000,L351*30000)))</f>
        <v>1080000</v>
      </c>
      <c r="P351" s="6" t="s">
        <v>44</v>
      </c>
    </row>
    <row r="352" spans="1:16" ht="18" customHeight="1">
      <c r="A352" s="6">
        <v>350</v>
      </c>
      <c r="C352" s="6" t="s">
        <v>47</v>
      </c>
      <c r="D352" s="6" t="s">
        <v>544</v>
      </c>
      <c r="G352" s="6" t="str">
        <f>IF(E352="","",IF(E352=VLOOKUP(A352,スキル!$A:$K,11,0),"ス",VLOOKUP(A352,スキル!$A:$J,E352+4,FALSE)))</f>
        <v/>
      </c>
      <c r="H352" s="6" t="str">
        <f>IF(E352="","",IF(E352=VLOOKUP(A352,スキル!$A:$K,11,0),"キ",100/G352))</f>
        <v/>
      </c>
      <c r="I352" s="6" t="str">
        <f>IF(E352="","",IF(E352=VLOOKUP(A352,スキル!$A:$K,11,0),"ル",ROUND(F352/H352,1)))</f>
        <v/>
      </c>
      <c r="J352" s="8" t="str">
        <f>IF(E352="","",IF(E352=VLOOKUP(A352,スキル!$A:$K,11,0),"Ｍ",ROUND(G352-I352,0)))</f>
        <v/>
      </c>
      <c r="K352" s="6" t="str">
        <f ca="1">IF(E352="","",IF(E352=VLOOKUP(A352,スキル!$A:$K,11,0),"Ａ",IF(E352=VLOOKUP(A352,スキル!$A:$K,11,0)-1,0,SUM(OFFSET(スキル!$A$2,MATCH(A352,スキル!$A$3:$A$1048576,0),E352+4,1,5-E352)))))</f>
        <v/>
      </c>
      <c r="L352" s="8">
        <f>IF(E352="",VLOOKUP(A352,スキル!$A:$K,10,0),IF(E352=VLOOKUP(A352,スキル!$A:$K,11,0),"Ｘ",J352+K352))</f>
        <v>36</v>
      </c>
      <c r="M352" s="9">
        <f>IF(C352="イベ","-",VLOOKUP(A352,スキル!$A:$K,10,0)*IF(C352="ハピ",10000,30000))</f>
        <v>1080000</v>
      </c>
      <c r="N352" s="9">
        <f t="shared" si="0"/>
        <v>0</v>
      </c>
      <c r="O352" s="9">
        <f>IF(C352="イベ","-",IF(E352=VLOOKUP(A352,スキル!$A:$K,11,0),0,IF(C352="ハピ",L352*10000,L352*30000)))</f>
        <v>1080000</v>
      </c>
      <c r="P352" s="6" t="s">
        <v>23</v>
      </c>
    </row>
    <row r="353" spans="1:16" ht="18" customHeight="1">
      <c r="A353" s="6">
        <v>351</v>
      </c>
      <c r="C353" s="6" t="s">
        <v>47</v>
      </c>
      <c r="D353" s="6" t="s">
        <v>545</v>
      </c>
      <c r="G353" s="6" t="str">
        <f>IF(E353="","",IF(E353=VLOOKUP(A353,スキル!$A:$K,11,0),"ス",VLOOKUP(A353,スキル!$A:$J,E353+4,FALSE)))</f>
        <v/>
      </c>
      <c r="H353" s="6" t="str">
        <f>IF(E353="","",IF(E353=VLOOKUP(A353,スキル!$A:$K,11,0),"キ",100/G353))</f>
        <v/>
      </c>
      <c r="I353" s="6" t="str">
        <f>IF(E353="","",IF(E353=VLOOKUP(A353,スキル!$A:$K,11,0),"ル",ROUND(F353/H353,1)))</f>
        <v/>
      </c>
      <c r="J353" s="8" t="str">
        <f>IF(E353="","",IF(E353=VLOOKUP(A353,スキル!$A:$K,11,0),"Ｍ",ROUND(G353-I353,0)))</f>
        <v/>
      </c>
      <c r="K353" s="6" t="str">
        <f ca="1">IF(E353="","",IF(E353=VLOOKUP(A353,スキル!$A:$K,11,0),"Ａ",IF(E353=VLOOKUP(A353,スキル!$A:$K,11,0)-1,0,SUM(OFFSET(スキル!$A$2,MATCH(A353,スキル!$A$3:$A$1048576,0),E353+4,1,5-E353)))))</f>
        <v/>
      </c>
      <c r="L353" s="8">
        <f>IF(E353="",VLOOKUP(A353,スキル!$A:$K,10,0),IF(E353=VLOOKUP(A353,スキル!$A:$K,11,0),"Ｘ",J353+K353))</f>
        <v>36</v>
      </c>
      <c r="M353" s="9">
        <f>IF(C353="イベ","-",VLOOKUP(A353,スキル!$A:$K,10,0)*IF(C353="ハピ",10000,30000))</f>
        <v>1080000</v>
      </c>
      <c r="N353" s="9">
        <f t="shared" si="0"/>
        <v>0</v>
      </c>
      <c r="O353" s="9">
        <f>IF(C353="イベ","-",IF(E353=VLOOKUP(A353,スキル!$A:$K,11,0),0,IF(C353="ハピ",L353*10000,L353*30000)))</f>
        <v>1080000</v>
      </c>
      <c r="P353" s="6" t="s">
        <v>21</v>
      </c>
    </row>
    <row r="354" spans="1:16" ht="18" customHeight="1">
      <c r="A354" s="6">
        <v>352</v>
      </c>
      <c r="B354" s="6">
        <v>93</v>
      </c>
      <c r="C354" s="6" t="s">
        <v>39</v>
      </c>
      <c r="D354" s="6" t="s">
        <v>546</v>
      </c>
      <c r="G354" s="6" t="str">
        <f>IF(E354="","",IF(E354=VLOOKUP(A354,スキル!$A:$K,11,0),"ス",VLOOKUP(A354,スキル!$A:$J,E354+4,FALSE)))</f>
        <v/>
      </c>
      <c r="H354" s="6" t="str">
        <f>IF(E354="","",IF(E354=VLOOKUP(A354,スキル!$A:$K,11,0),"キ",100/G354))</f>
        <v/>
      </c>
      <c r="I354" s="6" t="str">
        <f>IF(E354="","",IF(E354=VLOOKUP(A354,スキル!$A:$K,11,0),"ル",ROUND(F354/H354,1)))</f>
        <v/>
      </c>
      <c r="J354" s="8" t="str">
        <f>IF(E354="","",IF(E354=VLOOKUP(A354,スキル!$A:$K,11,0),"Ｍ",ROUND(G354-I354,0)))</f>
        <v/>
      </c>
      <c r="K354" s="6" t="str">
        <f ca="1">IF(E354="","",IF(E354=VLOOKUP(A354,スキル!$A:$K,11,0),"Ａ",IF(E354=VLOOKUP(A354,スキル!$A:$K,11,0)-1,0,SUM(OFFSET(スキル!$A$2,MATCH(A354,スキル!$A$3:$A$1048576,0),E354+4,1,5-E354)))))</f>
        <v/>
      </c>
      <c r="L354" s="8">
        <f>IF(E354="",VLOOKUP(A354,スキル!$A:$K,10,0),IF(E354=VLOOKUP(A354,スキル!$A:$K,11,0),"Ｘ",J354+K354))</f>
        <v>29</v>
      </c>
      <c r="M354" s="9">
        <f>IF(C354="イベ","-",VLOOKUP(A354,スキル!$A:$K,10,0)*IF(C354="ハピ",10000,30000))</f>
        <v>870000</v>
      </c>
      <c r="N354" s="9">
        <f t="shared" si="0"/>
        <v>0</v>
      </c>
      <c r="O354" s="9">
        <f>IF(C354="イベ","-",IF(E354=VLOOKUP(A354,スキル!$A:$K,11,0),0,IF(C354="ハピ",L354*10000,L354*30000)))</f>
        <v>870000</v>
      </c>
      <c r="P354" s="6" t="s">
        <v>23</v>
      </c>
    </row>
    <row r="355" spans="1:16" ht="18" customHeight="1">
      <c r="A355" s="6">
        <v>353</v>
      </c>
      <c r="C355" s="6" t="s">
        <v>47</v>
      </c>
      <c r="D355" s="6" t="s">
        <v>547</v>
      </c>
      <c r="G355" s="6" t="str">
        <f>IF(E355="","",IF(E355=VLOOKUP(A355,スキル!$A:$K,11,0),"ス",VLOOKUP(A355,スキル!$A:$J,E355+4,FALSE)))</f>
        <v/>
      </c>
      <c r="H355" s="6" t="str">
        <f>IF(E355="","",IF(E355=VLOOKUP(A355,スキル!$A:$K,11,0),"キ",100/G355))</f>
        <v/>
      </c>
      <c r="I355" s="6" t="str">
        <f>IF(E355="","",IF(E355=VLOOKUP(A355,スキル!$A:$K,11,0),"ル",ROUND(F355/H355,1)))</f>
        <v/>
      </c>
      <c r="J355" s="8" t="str">
        <f>IF(E355="","",IF(E355=VLOOKUP(A355,スキル!$A:$K,11,0),"Ｍ",ROUND(G355-I355,0)))</f>
        <v/>
      </c>
      <c r="K355" s="6" t="str">
        <f ca="1">IF(E355="","",IF(E355=VLOOKUP(A355,スキル!$A:$K,11,0),"Ａ",IF(E355=VLOOKUP(A355,スキル!$A:$K,11,0)-1,0,SUM(OFFSET(スキル!$A$2,MATCH(A355,スキル!$A$3:$A$1048576,0),E355+4,1,5-E355)))))</f>
        <v/>
      </c>
      <c r="L355" s="8">
        <f>IF(E355="",VLOOKUP(A355,スキル!$A:$K,10,0),IF(E355=VLOOKUP(A355,スキル!$A:$K,11,0),"Ｘ",J355+K355))</f>
        <v>36</v>
      </c>
      <c r="M355" s="9">
        <f>IF(C355="イベ","-",VLOOKUP(A355,スキル!$A:$K,10,0)*IF(C355="ハピ",10000,30000))</f>
        <v>1080000</v>
      </c>
      <c r="N355" s="9">
        <f t="shared" si="0"/>
        <v>0</v>
      </c>
      <c r="O355" s="9">
        <f>IF(C355="イベ","-",IF(E355=VLOOKUP(A355,スキル!$A:$K,11,0),0,IF(C355="ハピ",L355*10000,L355*30000)))</f>
        <v>1080000</v>
      </c>
      <c r="P355" s="6" t="s">
        <v>548</v>
      </c>
    </row>
    <row r="356" spans="1:16" ht="18" customHeight="1">
      <c r="A356" s="6">
        <v>354</v>
      </c>
      <c r="B356" s="6">
        <v>94</v>
      </c>
      <c r="C356" s="6" t="s">
        <v>39</v>
      </c>
      <c r="D356" s="6" t="s">
        <v>549</v>
      </c>
      <c r="G356" s="6" t="str">
        <f>IF(E356="","",IF(E356=VLOOKUP(A356,スキル!$A:$K,11,0),"ス",VLOOKUP(A356,スキル!$A:$J,E356+4,FALSE)))</f>
        <v/>
      </c>
      <c r="H356" s="6" t="str">
        <f>IF(E356="","",IF(E356=VLOOKUP(A356,スキル!$A:$K,11,0),"キ",100/G356))</f>
        <v/>
      </c>
      <c r="I356" s="6" t="str">
        <f>IF(E356="","",IF(E356=VLOOKUP(A356,スキル!$A:$K,11,0),"ル",ROUND(F356/H356,1)))</f>
        <v/>
      </c>
      <c r="J356" s="8" t="str">
        <f>IF(E356="","",IF(E356=VLOOKUP(A356,スキル!$A:$K,11,0),"Ｍ",ROUND(G356-I356,0)))</f>
        <v/>
      </c>
      <c r="K356" s="6" t="str">
        <f ca="1">IF(E356="","",IF(E356=VLOOKUP(A356,スキル!$A:$K,11,0),"Ａ",IF(E356=VLOOKUP(A356,スキル!$A:$K,11,0)-1,0,SUM(OFFSET(スキル!$A$2,MATCH(A356,スキル!$A$3:$A$1048576,0),E356+4,1,5-E356)))))</f>
        <v/>
      </c>
      <c r="L356" s="8">
        <f>IF(E356="",VLOOKUP(A356,スキル!$A:$K,10,0),IF(E356=VLOOKUP(A356,スキル!$A:$K,11,0),"Ｘ",J356+K356))</f>
        <v>32</v>
      </c>
      <c r="M356" s="9">
        <f>IF(C356="イベ","-",VLOOKUP(A356,スキル!$A:$K,10,0)*IF(C356="ハピ",10000,30000))</f>
        <v>960000</v>
      </c>
      <c r="N356" s="9">
        <f t="shared" si="0"/>
        <v>0</v>
      </c>
      <c r="O356" s="9">
        <f>IF(C356="イベ","-",IF(E356=VLOOKUP(A356,スキル!$A:$K,11,0),0,IF(C356="ハピ",L356*10000,L356*30000)))</f>
        <v>960000</v>
      </c>
      <c r="P356" s="6" t="s">
        <v>42</v>
      </c>
    </row>
    <row r="357" spans="1:16" ht="18" customHeight="1">
      <c r="A357" s="6">
        <v>355</v>
      </c>
      <c r="C357" s="6" t="s">
        <v>47</v>
      </c>
      <c r="D357" s="6" t="s">
        <v>550</v>
      </c>
      <c r="G357" s="6" t="str">
        <f>IF(E357="","",IF(E357=VLOOKUP(A357,スキル!$A:$K,11,0),"ス",VLOOKUP(A357,スキル!$A:$J,E357+4,FALSE)))</f>
        <v/>
      </c>
      <c r="H357" s="6" t="str">
        <f>IF(E357="","",IF(E357=VLOOKUP(A357,スキル!$A:$K,11,0),"キ",100/G357))</f>
        <v/>
      </c>
      <c r="I357" s="6" t="str">
        <f>IF(E357="","",IF(E357=VLOOKUP(A357,スキル!$A:$K,11,0),"ル",ROUND(F357/H357,1)))</f>
        <v/>
      </c>
      <c r="J357" s="8" t="str">
        <f>IF(E357="","",IF(E357=VLOOKUP(A357,スキル!$A:$K,11,0),"Ｍ",ROUND(G357-I357,0)))</f>
        <v/>
      </c>
      <c r="K357" s="6" t="str">
        <f ca="1">IF(E357="","",IF(E357=VLOOKUP(A357,スキル!$A:$K,11,0),"Ａ",IF(E357=VLOOKUP(A357,スキル!$A:$K,11,0)-1,0,SUM(OFFSET(スキル!$A$2,MATCH(A357,スキル!$A$3:$A$1048576,0),E357+4,1,5-E357)))))</f>
        <v/>
      </c>
      <c r="L357" s="8">
        <f>IF(E357="",VLOOKUP(A357,スキル!$A:$K,10,0),IF(E357=VLOOKUP(A357,スキル!$A:$K,11,0),"Ｘ",J357+K357))</f>
        <v>29</v>
      </c>
      <c r="M357" s="9">
        <f>IF(C357="イベ","-",VLOOKUP(A357,スキル!$A:$K,10,0)*IF(C357="ハピ",10000,30000))</f>
        <v>870000</v>
      </c>
      <c r="N357" s="9">
        <f t="shared" si="0"/>
        <v>0</v>
      </c>
      <c r="O357" s="9">
        <f>IF(C357="イベ","-",IF(E357=VLOOKUP(A357,スキル!$A:$K,11,0),0,IF(C357="ハピ",L357*10000,L357*30000)))</f>
        <v>870000</v>
      </c>
      <c r="P357" s="6" t="s">
        <v>23</v>
      </c>
    </row>
    <row r="358" spans="1:16" ht="18" customHeight="1">
      <c r="A358" s="6">
        <v>356</v>
      </c>
      <c r="B358" s="6">
        <v>95</v>
      </c>
      <c r="C358" s="6" t="s">
        <v>39</v>
      </c>
      <c r="D358" s="6" t="s">
        <v>551</v>
      </c>
      <c r="G358" s="6" t="str">
        <f>IF(E358="","",IF(E358=VLOOKUP(A358,スキル!$A:$K,11,0),"ス",VLOOKUP(A358,スキル!$A:$J,E358+4,FALSE)))</f>
        <v/>
      </c>
      <c r="H358" s="6" t="str">
        <f>IF(E358="","",IF(E358=VLOOKUP(A358,スキル!$A:$K,11,0),"キ",100/G358))</f>
        <v/>
      </c>
      <c r="I358" s="6" t="str">
        <f>IF(E358="","",IF(E358=VLOOKUP(A358,スキル!$A:$K,11,0),"ル",ROUND(F358/H358,1)))</f>
        <v/>
      </c>
      <c r="J358" s="8" t="str">
        <f>IF(E358="","",IF(E358=VLOOKUP(A358,スキル!$A:$K,11,0),"Ｍ",ROUND(G358-I358,0)))</f>
        <v/>
      </c>
      <c r="K358" s="6" t="str">
        <f ca="1">IF(E358="","",IF(E358=VLOOKUP(A358,スキル!$A:$K,11,0),"Ａ",IF(E358=VLOOKUP(A358,スキル!$A:$K,11,0)-1,0,SUM(OFFSET(スキル!$A$2,MATCH(A358,スキル!$A$3:$A$1048576,0),E358+4,1,5-E358)))))</f>
        <v/>
      </c>
      <c r="L358" s="8">
        <f>IF(E358="",VLOOKUP(A358,スキル!$A:$K,10,0),IF(E358=VLOOKUP(A358,スキル!$A:$K,11,0),"Ｘ",J358+K358))</f>
        <v>32</v>
      </c>
      <c r="M358" s="9">
        <f>IF(C358="イベ","-",VLOOKUP(A358,スキル!$A:$K,10,0)*IF(C358="ハピ",10000,30000))</f>
        <v>960000</v>
      </c>
      <c r="N358" s="9">
        <f t="shared" si="0"/>
        <v>0</v>
      </c>
      <c r="O358" s="9">
        <f>IF(C358="イベ","-",IF(E358=VLOOKUP(A358,スキル!$A:$K,11,0),0,IF(C358="ハピ",L358*10000,L358*30000)))</f>
        <v>960000</v>
      </c>
      <c r="P358" s="6" t="s">
        <v>552</v>
      </c>
    </row>
    <row r="359" spans="1:16" ht="18" customHeight="1">
      <c r="A359" s="6">
        <v>357</v>
      </c>
      <c r="C359" s="6" t="s">
        <v>47</v>
      </c>
      <c r="D359" s="6" t="s">
        <v>553</v>
      </c>
      <c r="G359" s="6" t="str">
        <f>IF(E359="","",IF(E359=VLOOKUP(A359,スキル!$A:$K,11,0),"ス",VLOOKUP(A359,スキル!$A:$J,E359+4,FALSE)))</f>
        <v/>
      </c>
      <c r="H359" s="6" t="str">
        <f>IF(E359="","",IF(E359=VLOOKUP(A359,スキル!$A:$K,11,0),"キ",100/G359))</f>
        <v/>
      </c>
      <c r="I359" s="6" t="str">
        <f>IF(E359="","",IF(E359=VLOOKUP(A359,スキル!$A:$K,11,0),"ル",ROUND(F359/H359,1)))</f>
        <v/>
      </c>
      <c r="J359" s="8" t="str">
        <f>IF(E359="","",IF(E359=VLOOKUP(A359,スキル!$A:$K,11,0),"Ｍ",ROUND(G359-I359,0)))</f>
        <v/>
      </c>
      <c r="K359" s="6" t="str">
        <f ca="1">IF(E359="","",IF(E359=VLOOKUP(A359,スキル!$A:$K,11,0),"Ａ",IF(E359=VLOOKUP(A359,スキル!$A:$K,11,0)-1,0,SUM(OFFSET(スキル!$A$2,MATCH(A359,スキル!$A$3:$A$1048576,0),E359+4,1,5-E359)))))</f>
        <v/>
      </c>
      <c r="L359" s="8">
        <f>IF(E359="",VLOOKUP(A359,スキル!$A:$K,10,0),IF(E359=VLOOKUP(A359,スキル!$A:$K,11,0),"Ｘ",J359+K359))</f>
        <v>36</v>
      </c>
      <c r="M359" s="9">
        <f>IF(C359="イベ","-",VLOOKUP(A359,スキル!$A:$K,10,0)*IF(C359="ハピ",10000,30000))</f>
        <v>1080000</v>
      </c>
      <c r="N359" s="9">
        <f t="shared" si="0"/>
        <v>0</v>
      </c>
      <c r="O359" s="9">
        <f>IF(C359="イベ","-",IF(E359=VLOOKUP(A359,スキル!$A:$K,11,0),0,IF(C359="ハピ",L359*10000,L359*30000)))</f>
        <v>1080000</v>
      </c>
      <c r="P359" s="6" t="s">
        <v>554</v>
      </c>
    </row>
    <row r="360" spans="1:16" ht="18" customHeight="1">
      <c r="A360" s="6">
        <v>358</v>
      </c>
      <c r="C360" s="6" t="s">
        <v>47</v>
      </c>
      <c r="D360" s="6" t="s">
        <v>555</v>
      </c>
      <c r="G360" s="6" t="str">
        <f>IF(E360="","",IF(E360=VLOOKUP(A360,スキル!$A:$K,11,0),"ス",VLOOKUP(A360,スキル!$A:$J,E360+4,FALSE)))</f>
        <v/>
      </c>
      <c r="H360" s="6" t="str">
        <f>IF(E360="","",IF(E360=VLOOKUP(A360,スキル!$A:$K,11,0),"キ",100/G360))</f>
        <v/>
      </c>
      <c r="I360" s="6" t="str">
        <f>IF(E360="","",IF(E360=VLOOKUP(A360,スキル!$A:$K,11,0),"ル",ROUND(F360/H360,1)))</f>
        <v/>
      </c>
      <c r="J360" s="8" t="str">
        <f>IF(E360="","",IF(E360=VLOOKUP(A360,スキル!$A:$K,11,0),"Ｍ",ROUND(G360-I360,0)))</f>
        <v/>
      </c>
      <c r="K360" s="6" t="str">
        <f ca="1">IF(E360="","",IF(E360=VLOOKUP(A360,スキル!$A:$K,11,0),"Ａ",IF(E360=VLOOKUP(A360,スキル!$A:$K,11,0)-1,0,SUM(OFFSET(スキル!$A$2,MATCH(A360,スキル!$A$3:$A$1048576,0),E360+4,1,5-E360)))))</f>
        <v/>
      </c>
      <c r="L360" s="8">
        <f>IF(E360="",VLOOKUP(A360,スキル!$A:$K,10,0),IF(E360=VLOOKUP(A360,スキル!$A:$K,11,0),"Ｘ",J360+K360))</f>
        <v>32</v>
      </c>
      <c r="M360" s="9">
        <f>IF(C360="イベ","-",VLOOKUP(A360,スキル!$A:$K,10,0)*IF(C360="ハピ",10000,30000))</f>
        <v>960000</v>
      </c>
      <c r="N360" s="9">
        <f t="shared" si="0"/>
        <v>0</v>
      </c>
      <c r="O360" s="9">
        <f>IF(C360="イベ","-",IF(E360=VLOOKUP(A360,スキル!$A:$K,11,0),0,IF(C360="ハピ",L360*10000,L360*30000)))</f>
        <v>960000</v>
      </c>
      <c r="P360" s="6" t="s">
        <v>556</v>
      </c>
    </row>
    <row r="361" spans="1:16" ht="18" customHeight="1">
      <c r="A361" s="6">
        <v>359</v>
      </c>
      <c r="C361" s="6" t="s">
        <v>47</v>
      </c>
      <c r="D361" s="6" t="s">
        <v>557</v>
      </c>
      <c r="G361" s="6" t="str">
        <f>IF(E361="","",IF(E361=VLOOKUP(A361,スキル!$A:$K,11,0),"ス",VLOOKUP(A361,スキル!$A:$J,E361+4,FALSE)))</f>
        <v/>
      </c>
      <c r="H361" s="6" t="str">
        <f>IF(E361="","",IF(E361=VLOOKUP(A361,スキル!$A:$K,11,0),"キ",100/G361))</f>
        <v/>
      </c>
      <c r="I361" s="6" t="str">
        <f>IF(E361="","",IF(E361=VLOOKUP(A361,スキル!$A:$K,11,0),"ル",ROUND(F361/H361,1)))</f>
        <v/>
      </c>
      <c r="J361" s="8" t="str">
        <f>IF(E361="","",IF(E361=VLOOKUP(A361,スキル!$A:$K,11,0),"Ｍ",ROUND(G361-I361,0)))</f>
        <v/>
      </c>
      <c r="K361" s="6" t="str">
        <f ca="1">IF(E361="","",IF(E361=VLOOKUP(A361,スキル!$A:$K,11,0),"Ａ",IF(E361=VLOOKUP(A361,スキル!$A:$K,11,0)-1,0,SUM(OFFSET(スキル!$A$2,MATCH(A361,スキル!$A$3:$A$1048576,0),E361+4,1,5-E361)))))</f>
        <v/>
      </c>
      <c r="L361" s="8">
        <f>IF(E361="",VLOOKUP(A361,スキル!$A:$K,10,0),IF(E361=VLOOKUP(A361,スキル!$A:$K,11,0),"Ｘ",J361+K361))</f>
        <v>36</v>
      </c>
      <c r="M361" s="9">
        <f>IF(C361="イベ","-",VLOOKUP(A361,スキル!$A:$K,10,0)*IF(C361="ハピ",10000,30000))</f>
        <v>1080000</v>
      </c>
      <c r="N361" s="9">
        <f t="shared" si="0"/>
        <v>0</v>
      </c>
      <c r="O361" s="9">
        <f>IF(C361="イベ","-",IF(E361=VLOOKUP(A361,スキル!$A:$K,11,0),0,IF(C361="ハピ",L361*10000,L361*30000)))</f>
        <v>1080000</v>
      </c>
      <c r="P361" s="6" t="s">
        <v>23</v>
      </c>
    </row>
    <row r="362" spans="1:16" ht="18" customHeight="1">
      <c r="A362" s="6">
        <v>360</v>
      </c>
      <c r="C362" s="6" t="s">
        <v>47</v>
      </c>
      <c r="D362" s="6" t="s">
        <v>558</v>
      </c>
      <c r="G362" s="6" t="str">
        <f>IF(E362="","",IF(E362=VLOOKUP(A362,スキル!$A:$K,11,0),"ス",VLOOKUP(A362,スキル!$A:$J,E362+4,FALSE)))</f>
        <v/>
      </c>
      <c r="H362" s="6" t="str">
        <f>IF(E362="","",IF(E362=VLOOKUP(A362,スキル!$A:$K,11,0),"キ",100/G362))</f>
        <v/>
      </c>
      <c r="I362" s="6" t="str">
        <f>IF(E362="","",IF(E362=VLOOKUP(A362,スキル!$A:$K,11,0),"ル",ROUND(F362/H362,1)))</f>
        <v/>
      </c>
      <c r="J362" s="8" t="str">
        <f>IF(E362="","",IF(E362=VLOOKUP(A362,スキル!$A:$K,11,0),"Ｍ",ROUND(G362-I362,0)))</f>
        <v/>
      </c>
      <c r="K362" s="6" t="str">
        <f ca="1">IF(E362="","",IF(E362=VLOOKUP(A362,スキル!$A:$K,11,0),"Ａ",IF(E362=VLOOKUP(A362,スキル!$A:$K,11,0)-1,0,SUM(OFFSET(スキル!$A$2,MATCH(A362,スキル!$A$3:$A$1048576,0),E362+4,1,5-E362)))))</f>
        <v/>
      </c>
      <c r="L362" s="8">
        <f>IF(E362="",VLOOKUP(A362,スキル!$A:$K,10,0),IF(E362=VLOOKUP(A362,スキル!$A:$K,11,0),"Ｘ",J362+K362))</f>
        <v>32</v>
      </c>
      <c r="M362" s="9">
        <f>IF(C362="イベ","-",VLOOKUP(A362,スキル!$A:$K,10,0)*IF(C362="ハピ",10000,30000))</f>
        <v>960000</v>
      </c>
      <c r="N362" s="9">
        <f t="shared" si="0"/>
        <v>0</v>
      </c>
      <c r="O362" s="9">
        <f>IF(C362="イベ","-",IF(E362=VLOOKUP(A362,スキル!$A:$K,11,0),0,IF(C362="ハピ",L362*10000,L362*30000)))</f>
        <v>960000</v>
      </c>
      <c r="P362" s="6" t="s">
        <v>559</v>
      </c>
    </row>
    <row r="363" spans="1:16" ht="18" customHeight="1">
      <c r="A363" s="6">
        <v>361</v>
      </c>
      <c r="C363" s="6" t="s">
        <v>47</v>
      </c>
      <c r="D363" s="6" t="s">
        <v>560</v>
      </c>
      <c r="G363" s="6" t="str">
        <f>IF(E363="","",IF(E363=VLOOKUP(A363,スキル!$A:$K,11,0),"ス",VLOOKUP(A363,スキル!$A:$J,E363+4,FALSE)))</f>
        <v/>
      </c>
      <c r="H363" s="6" t="str">
        <f>IF(E363="","",IF(E363=VLOOKUP(A363,スキル!$A:$K,11,0),"キ",100/G363))</f>
        <v/>
      </c>
      <c r="I363" s="6" t="str">
        <f>IF(E363="","",IF(E363=VLOOKUP(A363,スキル!$A:$K,11,0),"ル",ROUND(F363/H363,1)))</f>
        <v/>
      </c>
      <c r="J363" s="8" t="str">
        <f>IF(E363="","",IF(E363=VLOOKUP(A363,スキル!$A:$K,11,0),"Ｍ",ROUND(G363-I363,0)))</f>
        <v/>
      </c>
      <c r="K363" s="6" t="str">
        <f ca="1">IF(E363="","",IF(E363=VLOOKUP(A363,スキル!$A:$K,11,0),"Ａ",IF(E363=VLOOKUP(A363,スキル!$A:$K,11,0)-1,0,SUM(OFFSET(スキル!$A$2,MATCH(A363,スキル!$A$3:$A$1048576,0),E363+4,1,5-E363)))))</f>
        <v/>
      </c>
      <c r="L363" s="8">
        <f>IF(E363="",VLOOKUP(A363,スキル!$A:$K,10,0),IF(E363=VLOOKUP(A363,スキル!$A:$K,11,0),"Ｘ",J363+K363))</f>
        <v>32</v>
      </c>
      <c r="M363" s="9">
        <f>IF(C363="イベ","-",VLOOKUP(A363,スキル!$A:$K,10,0)*IF(C363="ハピ",10000,30000))</f>
        <v>960000</v>
      </c>
      <c r="N363" s="9">
        <f t="shared" si="0"/>
        <v>0</v>
      </c>
      <c r="O363" s="9">
        <f>IF(C363="イベ","-",IF(E363=VLOOKUP(A363,スキル!$A:$K,11,0),0,IF(C363="ハピ",L363*10000,L363*30000)))</f>
        <v>960000</v>
      </c>
      <c r="P363" s="6" t="s">
        <v>561</v>
      </c>
    </row>
    <row r="364" spans="1:16" ht="18" customHeight="1">
      <c r="A364" s="6">
        <v>362</v>
      </c>
      <c r="C364" s="6" t="s">
        <v>47</v>
      </c>
      <c r="D364" s="6" t="s">
        <v>562</v>
      </c>
      <c r="G364" s="6" t="str">
        <f>IF(E364="","",IF(E364=VLOOKUP(A364,スキル!$A:$K,11,0),"ス",VLOOKUP(A364,スキル!$A:$J,E364+4,FALSE)))</f>
        <v/>
      </c>
      <c r="H364" s="6" t="str">
        <f>IF(E364="","",IF(E364=VLOOKUP(A364,スキル!$A:$K,11,0),"キ",100/G364))</f>
        <v/>
      </c>
      <c r="I364" s="6" t="str">
        <f>IF(E364="","",IF(E364=VLOOKUP(A364,スキル!$A:$K,11,0),"ル",ROUND(F364/H364,1)))</f>
        <v/>
      </c>
      <c r="J364" s="8" t="str">
        <f>IF(E364="","",IF(E364=VLOOKUP(A364,スキル!$A:$K,11,0),"Ｍ",ROUND(G364-I364,0)))</f>
        <v/>
      </c>
      <c r="K364" s="6" t="str">
        <f ca="1">IF(E364="","",IF(E364=VLOOKUP(A364,スキル!$A:$K,11,0),"Ａ",IF(E364=VLOOKUP(A364,スキル!$A:$K,11,0)-1,0,SUM(OFFSET(スキル!$A$2,MATCH(A364,スキル!$A$3:$A$1048576,0),E364+4,1,5-E364)))))</f>
        <v/>
      </c>
      <c r="L364" s="8">
        <f>IF(E364="",VLOOKUP(A364,スキル!$A:$K,10,0),IF(E364=VLOOKUP(A364,スキル!$A:$K,11,0),"Ｘ",J364+K364))</f>
        <v>36</v>
      </c>
      <c r="M364" s="9">
        <f>IF(C364="イベ","-",VLOOKUP(A364,スキル!$A:$K,10,0)*IF(C364="ハピ",10000,30000))</f>
        <v>1080000</v>
      </c>
      <c r="N364" s="9">
        <f t="shared" si="0"/>
        <v>0</v>
      </c>
      <c r="O364" s="9">
        <f>IF(C364="イベ","-",IF(E364=VLOOKUP(A364,スキル!$A:$K,11,0),0,IF(C364="ハピ",L364*10000,L364*30000)))</f>
        <v>1080000</v>
      </c>
      <c r="P364" s="6" t="s">
        <v>13</v>
      </c>
    </row>
    <row r="365" spans="1:16" ht="18" customHeight="1">
      <c r="A365" s="6">
        <v>363</v>
      </c>
      <c r="C365" s="6" t="s">
        <v>47</v>
      </c>
      <c r="D365" s="6" t="s">
        <v>563</v>
      </c>
      <c r="G365" s="6" t="str">
        <f>IF(E365="","",IF(E365=VLOOKUP(A365,スキル!$A:$K,11,0),"ス",VLOOKUP(A365,スキル!$A:$J,E365+4,FALSE)))</f>
        <v/>
      </c>
      <c r="H365" s="6" t="str">
        <f>IF(E365="","",IF(E365=VLOOKUP(A365,スキル!$A:$K,11,0),"キ",100/G365))</f>
        <v/>
      </c>
      <c r="I365" s="6" t="str">
        <f>IF(E365="","",IF(E365=VLOOKUP(A365,スキル!$A:$K,11,0),"ル",ROUND(F365/H365,1)))</f>
        <v/>
      </c>
      <c r="J365" s="8" t="str">
        <f>IF(E365="","",IF(E365=VLOOKUP(A365,スキル!$A:$K,11,0),"Ｍ",ROUND(G365-I365,0)))</f>
        <v/>
      </c>
      <c r="K365" s="6" t="str">
        <f ca="1">IF(E365="","",IF(E365=VLOOKUP(A365,スキル!$A:$K,11,0),"Ａ",IF(E365=VLOOKUP(A365,スキル!$A:$K,11,0)-1,0,SUM(OFFSET(スキル!$A$2,MATCH(A365,スキル!$A$3:$A$1048576,0),E365+4,1,5-E365)))))</f>
        <v/>
      </c>
      <c r="L365" s="8">
        <f>IF(E365="",VLOOKUP(A365,スキル!$A:$K,10,0),IF(E365=VLOOKUP(A365,スキル!$A:$K,11,0),"Ｘ",J365+K365))</f>
        <v>29</v>
      </c>
      <c r="M365" s="9">
        <f>IF(C365="イベ","-",VLOOKUP(A365,スキル!$A:$K,10,0)*IF(C365="ハピ",10000,30000))</f>
        <v>870000</v>
      </c>
      <c r="N365" s="9">
        <f t="shared" si="0"/>
        <v>0</v>
      </c>
      <c r="O365" s="9">
        <f>IF(C365="イベ","-",IF(E365=VLOOKUP(A365,スキル!$A:$K,11,0),0,IF(C365="ハピ",L365*10000,L365*30000)))</f>
        <v>870000</v>
      </c>
      <c r="P365" s="6" t="s">
        <v>54</v>
      </c>
    </row>
    <row r="366" spans="1:16" ht="18" customHeight="1">
      <c r="A366" s="6">
        <v>364</v>
      </c>
      <c r="C366" s="6" t="s">
        <v>47</v>
      </c>
      <c r="D366" s="6" t="s">
        <v>564</v>
      </c>
      <c r="G366" s="6" t="str">
        <f>IF(E366="","",IF(E366=VLOOKUP(A366,スキル!$A:$K,11,0),"ス",VLOOKUP(A366,スキル!$A:$J,E366+4,FALSE)))</f>
        <v/>
      </c>
      <c r="H366" s="6" t="str">
        <f>IF(E366="","",IF(E366=VLOOKUP(A366,スキル!$A:$K,11,0),"キ",100/G366))</f>
        <v/>
      </c>
      <c r="I366" s="6" t="str">
        <f>IF(E366="","",IF(E366=VLOOKUP(A366,スキル!$A:$K,11,0),"ル",ROUND(F366/H366,1)))</f>
        <v/>
      </c>
      <c r="J366" s="8" t="str">
        <f>IF(E366="","",IF(E366=VLOOKUP(A366,スキル!$A:$K,11,0),"Ｍ",ROUND(G366-I366,0)))</f>
        <v/>
      </c>
      <c r="K366" s="6" t="str">
        <f ca="1">IF(E366="","",IF(E366=VLOOKUP(A366,スキル!$A:$K,11,0),"Ａ",IF(E366=VLOOKUP(A366,スキル!$A:$K,11,0)-1,0,SUM(OFFSET(スキル!$A$2,MATCH(A366,スキル!$A$3:$A$1048576,0),E366+4,1,5-E366)))))</f>
        <v/>
      </c>
      <c r="L366" s="8">
        <f>IF(E366="",VLOOKUP(A366,スキル!$A:$K,10,0),IF(E366=VLOOKUP(A366,スキル!$A:$K,11,0),"Ｘ",J366+K366))</f>
        <v>36</v>
      </c>
      <c r="M366" s="9">
        <f>IF(C366="イベ","-",VLOOKUP(A366,スキル!$A:$K,10,0)*IF(C366="ハピ",10000,30000))</f>
        <v>1080000</v>
      </c>
      <c r="N366" s="9">
        <f t="shared" si="0"/>
        <v>0</v>
      </c>
      <c r="O366" s="9">
        <f>IF(C366="イベ","-",IF(E366=VLOOKUP(A366,スキル!$A:$K,11,0),0,IF(C366="ハピ",L366*10000,L366*30000)))</f>
        <v>1080000</v>
      </c>
      <c r="P366" s="6" t="s">
        <v>565</v>
      </c>
    </row>
    <row r="367" spans="1:16" ht="18" customHeight="1">
      <c r="A367" s="6">
        <v>365</v>
      </c>
      <c r="C367" s="6" t="s">
        <v>47</v>
      </c>
      <c r="D367" s="6" t="s">
        <v>566</v>
      </c>
      <c r="G367" s="6" t="str">
        <f>IF(E367="","",IF(E367=VLOOKUP(A367,スキル!$A:$K,11,0),"ス",VLOOKUP(A367,スキル!$A:$J,E367+4,FALSE)))</f>
        <v/>
      </c>
      <c r="H367" s="6" t="str">
        <f>IF(E367="","",IF(E367=VLOOKUP(A367,スキル!$A:$K,11,0),"キ",100/G367))</f>
        <v/>
      </c>
      <c r="I367" s="6" t="str">
        <f>IF(E367="","",IF(E367=VLOOKUP(A367,スキル!$A:$K,11,0),"ル",ROUND(F367/H367,1)))</f>
        <v/>
      </c>
      <c r="J367" s="8" t="str">
        <f>IF(E367="","",IF(E367=VLOOKUP(A367,スキル!$A:$K,11,0),"Ｍ",ROUND(G367-I367,0)))</f>
        <v/>
      </c>
      <c r="K367" s="6" t="str">
        <f ca="1">IF(E367="","",IF(E367=VLOOKUP(A367,スキル!$A:$K,11,0),"Ａ",IF(E367=VLOOKUP(A367,スキル!$A:$K,11,0)-1,0,SUM(OFFSET(スキル!$A$2,MATCH(A367,スキル!$A$3:$A$1048576,0),E367+4,1,5-E367)))))</f>
        <v/>
      </c>
      <c r="L367" s="8">
        <f>IF(E367="",VLOOKUP(A367,スキル!$A:$K,10,0),IF(E367=VLOOKUP(A367,スキル!$A:$K,11,0),"Ｘ",J367+K367))</f>
        <v>32</v>
      </c>
      <c r="M367" s="9">
        <f>IF(C367="イベ","-",VLOOKUP(A367,スキル!$A:$K,10,0)*IF(C367="ハピ",10000,30000))</f>
        <v>960000</v>
      </c>
      <c r="N367" s="9">
        <f t="shared" si="0"/>
        <v>0</v>
      </c>
      <c r="O367" s="9">
        <f>IF(C367="イベ","-",IF(E367=VLOOKUP(A367,スキル!$A:$K,11,0),0,IF(C367="ハピ",L367*10000,L367*30000)))</f>
        <v>960000</v>
      </c>
      <c r="P367" s="6" t="s">
        <v>567</v>
      </c>
    </row>
    <row r="368" spans="1:16" ht="18" customHeight="1">
      <c r="A368" s="6">
        <v>366</v>
      </c>
      <c r="C368" s="6" t="s">
        <v>47</v>
      </c>
      <c r="D368" s="6" t="s">
        <v>568</v>
      </c>
      <c r="G368" s="6" t="str">
        <f>IF(E368="","",IF(E368=VLOOKUP(A368,スキル!$A:$K,11,0),"ス",VLOOKUP(A368,スキル!$A:$J,E368+4,FALSE)))</f>
        <v/>
      </c>
      <c r="H368" s="6" t="str">
        <f>IF(E368="","",IF(E368=VLOOKUP(A368,スキル!$A:$K,11,0),"キ",100/G368))</f>
        <v/>
      </c>
      <c r="I368" s="6" t="str">
        <f>IF(E368="","",IF(E368=VLOOKUP(A368,スキル!$A:$K,11,0),"ル",ROUND(F368/H368,1)))</f>
        <v/>
      </c>
      <c r="J368" s="8" t="str">
        <f>IF(E368="","",IF(E368=VLOOKUP(A368,スキル!$A:$K,11,0),"Ｍ",ROUND(G368-I368,0)))</f>
        <v/>
      </c>
      <c r="K368" s="6" t="str">
        <f ca="1">IF(E368="","",IF(E368=VLOOKUP(A368,スキル!$A:$K,11,0),"Ａ",IF(E368=VLOOKUP(A368,スキル!$A:$K,11,0)-1,0,SUM(OFFSET(スキル!$A$2,MATCH(A368,スキル!$A$3:$A$1048576,0),E368+4,1,5-E368)))))</f>
        <v/>
      </c>
      <c r="L368" s="8">
        <f>IF(E368="",VLOOKUP(A368,スキル!$A:$K,10,0),IF(E368=VLOOKUP(A368,スキル!$A:$K,11,0),"Ｘ",J368+K368))</f>
        <v>32</v>
      </c>
      <c r="M368" s="9">
        <f>IF(C368="イベ","-",VLOOKUP(A368,スキル!$A:$K,10,0)*IF(C368="ハピ",10000,30000))</f>
        <v>960000</v>
      </c>
      <c r="N368" s="9">
        <f t="shared" si="0"/>
        <v>0</v>
      </c>
      <c r="O368" s="9">
        <f>IF(C368="イベ","-",IF(E368=VLOOKUP(A368,スキル!$A:$K,11,0),0,IF(C368="ハピ",L368*10000,L368*30000)))</f>
        <v>960000</v>
      </c>
      <c r="P368" s="6" t="s">
        <v>569</v>
      </c>
    </row>
    <row r="369" spans="1:16" ht="18" customHeight="1">
      <c r="A369" s="6">
        <v>367</v>
      </c>
      <c r="C369" s="6" t="s">
        <v>47</v>
      </c>
      <c r="D369" s="6" t="s">
        <v>570</v>
      </c>
      <c r="G369" s="6" t="str">
        <f>IF(E369="","",IF(E369=VLOOKUP(A369,スキル!$A:$K,11,0),"ス",VLOOKUP(A369,スキル!$A:$J,E369+4,FALSE)))</f>
        <v/>
      </c>
      <c r="H369" s="6" t="str">
        <f>IF(E369="","",IF(E369=VLOOKUP(A369,スキル!$A:$K,11,0),"キ",100/G369))</f>
        <v/>
      </c>
      <c r="I369" s="6" t="str">
        <f>IF(E369="","",IF(E369=VLOOKUP(A369,スキル!$A:$K,11,0),"ル",ROUND(F369/H369,1)))</f>
        <v/>
      </c>
      <c r="J369" s="8" t="str">
        <f>IF(E369="","",IF(E369=VLOOKUP(A369,スキル!$A:$K,11,0),"Ｍ",ROUND(G369-I369,0)))</f>
        <v/>
      </c>
      <c r="K369" s="6" t="str">
        <f ca="1">IF(E369="","",IF(E369=VLOOKUP(A369,スキル!$A:$K,11,0),"Ａ",IF(E369=VLOOKUP(A369,スキル!$A:$K,11,0)-1,0,SUM(OFFSET(スキル!$A$2,MATCH(A369,スキル!$A$3:$A$1048576,0),E369+4,1,5-E369)))))</f>
        <v/>
      </c>
      <c r="L369" s="8">
        <f>IF(E369="",VLOOKUP(A369,スキル!$A:$K,10,0),IF(E369=VLOOKUP(A369,スキル!$A:$K,11,0),"Ｘ",J369+K369))</f>
        <v>32</v>
      </c>
      <c r="M369" s="9">
        <f>IF(C369="イベ","-",VLOOKUP(A369,スキル!$A:$K,10,0)*IF(C369="ハピ",10000,30000))</f>
        <v>960000</v>
      </c>
      <c r="N369" s="9">
        <f t="shared" si="0"/>
        <v>0</v>
      </c>
      <c r="O369" s="9">
        <f>IF(C369="イベ","-",IF(E369=VLOOKUP(A369,スキル!$A:$K,11,0),0,IF(C369="ハピ",L369*10000,L369*30000)))</f>
        <v>960000</v>
      </c>
      <c r="P369" s="6" t="s">
        <v>571</v>
      </c>
    </row>
    <row r="370" spans="1:16" ht="18" customHeight="1">
      <c r="A370" s="6">
        <v>368</v>
      </c>
      <c r="C370" s="6" t="s">
        <v>47</v>
      </c>
      <c r="D370" s="6" t="s">
        <v>572</v>
      </c>
      <c r="G370" s="6" t="str">
        <f>IF(E370="","",IF(E370=VLOOKUP(A370,スキル!$A:$K,11,0),"ス",VLOOKUP(A370,スキル!$A:$J,E370+4,FALSE)))</f>
        <v/>
      </c>
      <c r="H370" s="6" t="str">
        <f>IF(E370="","",IF(E370=VLOOKUP(A370,スキル!$A:$K,11,0),"キ",100/G370))</f>
        <v/>
      </c>
      <c r="I370" s="6" t="str">
        <f>IF(E370="","",IF(E370=VLOOKUP(A370,スキル!$A:$K,11,0),"ル",ROUND(F370/H370,1)))</f>
        <v/>
      </c>
      <c r="J370" s="8" t="str">
        <f>IF(E370="","",IF(E370=VLOOKUP(A370,スキル!$A:$K,11,0),"Ｍ",ROUND(G370-I370,0)))</f>
        <v/>
      </c>
      <c r="K370" s="6" t="str">
        <f ca="1">IF(E370="","",IF(E370=VLOOKUP(A370,スキル!$A:$K,11,0),"Ａ",IF(E370=VLOOKUP(A370,スキル!$A:$K,11,0)-1,0,SUM(OFFSET(スキル!$A$2,MATCH(A370,スキル!$A$3:$A$1048576,0),E370+4,1,5-E370)))))</f>
        <v/>
      </c>
      <c r="L370" s="8">
        <f>IF(E370="",VLOOKUP(A370,スキル!$A:$K,10,0),IF(E370=VLOOKUP(A370,スキル!$A:$K,11,0),"Ｘ",J370+K370))</f>
        <v>36</v>
      </c>
      <c r="M370" s="9">
        <f>IF(C370="イベ","-",VLOOKUP(A370,スキル!$A:$K,10,0)*IF(C370="ハピ",10000,30000))</f>
        <v>1080000</v>
      </c>
      <c r="N370" s="9">
        <f t="shared" si="0"/>
        <v>0</v>
      </c>
      <c r="O370" s="9">
        <f>IF(C370="イベ","-",IF(E370=VLOOKUP(A370,スキル!$A:$K,11,0),0,IF(C370="ハピ",L370*10000,L370*30000)))</f>
        <v>1080000</v>
      </c>
      <c r="P370" s="6" t="s">
        <v>573</v>
      </c>
    </row>
    <row r="371" spans="1:16" ht="18" customHeight="1">
      <c r="A371" s="6">
        <v>369</v>
      </c>
      <c r="C371" s="6" t="s">
        <v>50</v>
      </c>
      <c r="D371" s="6" t="s">
        <v>574</v>
      </c>
      <c r="G371" s="6" t="str">
        <f>IF(E371="","",IF(E371=VLOOKUP(A371,スキル!$A:$K,11,0),"ス",VLOOKUP(A371,スキル!$A:$J,E371+4,FALSE)))</f>
        <v/>
      </c>
      <c r="H371" s="6" t="str">
        <f>IF(E371="","",IF(E371=VLOOKUP(A371,スキル!$A:$K,11,0),"キ",100/G371))</f>
        <v/>
      </c>
      <c r="I371" s="6" t="str">
        <f>IF(E371="","",IF(E371=VLOOKUP(A371,スキル!$A:$K,11,0),"ル",ROUND(F371/H371,1)))</f>
        <v/>
      </c>
      <c r="J371" s="8" t="str">
        <f>IF(E371="","",IF(E371=VLOOKUP(A371,スキル!$A:$K,11,0),"Ｍ",ROUND(G371-I371,0)))</f>
        <v/>
      </c>
      <c r="K371" s="6" t="str">
        <f ca="1">IF(E371="","",IF(E371=VLOOKUP(A371,スキル!$A:$K,11,0),"Ａ",IF(E371=VLOOKUP(A371,スキル!$A:$K,11,0)-1,0,SUM(OFFSET(スキル!$A$2,MATCH(A371,スキル!$A$3:$A$1048576,0),E371+4,1,5-E371)))))</f>
        <v/>
      </c>
      <c r="L371" s="8">
        <f>IF(E371="",VLOOKUP(A371,スキル!$A:$K,10,0),IF(E371=VLOOKUP(A371,スキル!$A:$K,11,0),"Ｘ",J371+K371))</f>
        <v>30</v>
      </c>
      <c r="M371" s="9" t="str">
        <f>IF(C371="イベ","-",VLOOKUP(A371,スキル!$A:$K,10,0)*IF(C371="ハピ",10000,30000))</f>
        <v>-</v>
      </c>
      <c r="N371" s="9" t="str">
        <f t="shared" si="0"/>
        <v>-</v>
      </c>
      <c r="O371" s="9" t="str">
        <f>IF(C371="イベ","-",IF(E371=VLOOKUP(A371,スキル!$A:$K,11,0),0,IF(C371="ハピ",L371*10000,L371*30000)))</f>
        <v>-</v>
      </c>
      <c r="P371" s="6" t="s">
        <v>49</v>
      </c>
    </row>
    <row r="372" spans="1:16" ht="18" customHeight="1">
      <c r="A372" s="6">
        <v>370</v>
      </c>
      <c r="C372" s="6" t="s">
        <v>47</v>
      </c>
      <c r="D372" s="6" t="s">
        <v>575</v>
      </c>
      <c r="G372" s="6" t="str">
        <f>IF(E372="","",IF(E372=VLOOKUP(A372,スキル!$A:$K,11,0),"ス",VLOOKUP(A372,スキル!$A:$J,E372+4,FALSE)))</f>
        <v/>
      </c>
      <c r="H372" s="6" t="str">
        <f>IF(E372="","",IF(E372=VLOOKUP(A372,スキル!$A:$K,11,0),"キ",100/G372))</f>
        <v/>
      </c>
      <c r="I372" s="6" t="str">
        <f>IF(E372="","",IF(E372=VLOOKUP(A372,スキル!$A:$K,11,0),"ル",ROUND(F372/H372,1)))</f>
        <v/>
      </c>
      <c r="J372" s="8" t="str">
        <f>IF(E372="","",IF(E372=VLOOKUP(A372,スキル!$A:$K,11,0),"Ｍ",ROUND(G372-I372,0)))</f>
        <v/>
      </c>
      <c r="K372" s="6" t="str">
        <f ca="1">IF(E372="","",IF(E372=VLOOKUP(A372,スキル!$A:$K,11,0),"Ａ",IF(E372=VLOOKUP(A372,スキル!$A:$K,11,0)-1,0,SUM(OFFSET(スキル!$A$2,MATCH(A372,スキル!$A$3:$A$1048576,0),E372+4,1,5-E372)))))</f>
        <v/>
      </c>
      <c r="L372" s="8">
        <f>IF(E372="",VLOOKUP(A372,スキル!$A:$K,10,0),IF(E372=VLOOKUP(A372,スキル!$A:$K,11,0),"Ｘ",J372+K372))</f>
        <v>36</v>
      </c>
      <c r="M372" s="9">
        <f>IF(C372="イベ","-",VLOOKUP(A372,スキル!$A:$K,10,0)*IF(C372="ハピ",10000,30000))</f>
        <v>1080000</v>
      </c>
      <c r="N372" s="9">
        <f t="shared" si="0"/>
        <v>0</v>
      </c>
      <c r="O372" s="9">
        <f>IF(C372="イベ","-",IF(E372=VLOOKUP(A372,スキル!$A:$K,11,0),0,IF(C372="ハピ",L372*10000,L372*30000)))</f>
        <v>1080000</v>
      </c>
      <c r="P372" s="6" t="s">
        <v>49</v>
      </c>
    </row>
    <row r="373" spans="1:16" ht="18" customHeight="1">
      <c r="A373" s="6">
        <v>371</v>
      </c>
      <c r="B373" s="6">
        <v>96</v>
      </c>
      <c r="C373" s="6" t="s">
        <v>39</v>
      </c>
      <c r="D373" s="6" t="s">
        <v>576</v>
      </c>
      <c r="G373" s="6" t="str">
        <f>IF(E373="","",IF(E373=VLOOKUP(A373,スキル!$A:$K,11,0),"ス",VLOOKUP(A373,スキル!$A:$J,E373+4,FALSE)))</f>
        <v/>
      </c>
      <c r="H373" s="6" t="str">
        <f>IF(E373="","",IF(E373=VLOOKUP(A373,スキル!$A:$K,11,0),"キ",100/G373))</f>
        <v/>
      </c>
      <c r="I373" s="6" t="str">
        <f>IF(E373="","",IF(E373=VLOOKUP(A373,スキル!$A:$K,11,0),"ル",ROUND(F373/H373,1)))</f>
        <v/>
      </c>
      <c r="J373" s="8" t="str">
        <f>IF(E373="","",IF(E373=VLOOKUP(A373,スキル!$A:$K,11,0),"Ｍ",ROUND(G373-I373,0)))</f>
        <v/>
      </c>
      <c r="K373" s="6" t="str">
        <f ca="1">IF(E373="","",IF(E373=VLOOKUP(A373,スキル!$A:$K,11,0),"Ａ",IF(E373=VLOOKUP(A373,スキル!$A:$K,11,0)-1,0,SUM(OFFSET(スキル!$A$2,MATCH(A373,スキル!$A$3:$A$1048576,0),E373+4,1,5-E373)))))</f>
        <v/>
      </c>
      <c r="L373" s="8">
        <f>IF(E373="",VLOOKUP(A373,スキル!$A:$K,10,0),IF(E373=VLOOKUP(A373,スキル!$A:$K,11,0),"Ｘ",J373+K373))</f>
        <v>36</v>
      </c>
      <c r="M373" s="9">
        <f>IF(C373="イベ","-",VLOOKUP(A373,スキル!$A:$K,10,0)*IF(C373="ハピ",10000,30000))</f>
        <v>1080000</v>
      </c>
      <c r="N373" s="9">
        <f t="shared" si="0"/>
        <v>0</v>
      </c>
      <c r="O373" s="9">
        <f>IF(C373="イベ","-",IF(E373=VLOOKUP(A373,スキル!$A:$K,11,0),0,IF(C373="ハピ",L373*10000,L373*30000)))</f>
        <v>1080000</v>
      </c>
      <c r="P373" s="6" t="s">
        <v>577</v>
      </c>
    </row>
    <row r="374" spans="1:16" ht="18" customHeight="1">
      <c r="A374" s="6">
        <v>372</v>
      </c>
      <c r="C374" s="6" t="s">
        <v>47</v>
      </c>
      <c r="D374" s="6" t="s">
        <v>578</v>
      </c>
      <c r="G374" s="6" t="str">
        <f>IF(E374="","",IF(E374=VLOOKUP(A374,スキル!$A:$K,11,0),"ス",VLOOKUP(A374,スキル!$A:$J,E374+4,FALSE)))</f>
        <v/>
      </c>
      <c r="H374" s="6" t="str">
        <f>IF(E374="","",IF(E374=VLOOKUP(A374,スキル!$A:$K,11,0),"キ",100/G374))</f>
        <v/>
      </c>
      <c r="I374" s="6" t="str">
        <f>IF(E374="","",IF(E374=VLOOKUP(A374,スキル!$A:$K,11,0),"ル",ROUND(F374/H374,1)))</f>
        <v/>
      </c>
      <c r="J374" s="8" t="str">
        <f>IF(E374="","",IF(E374=VLOOKUP(A374,スキル!$A:$K,11,0),"Ｍ",ROUND(G374-I374,0)))</f>
        <v/>
      </c>
      <c r="K374" s="6" t="str">
        <f ca="1">IF(E374="","",IF(E374=VLOOKUP(A374,スキル!$A:$K,11,0),"Ａ",IF(E374=VLOOKUP(A374,スキル!$A:$K,11,0)-1,0,SUM(OFFSET(スキル!$A$2,MATCH(A374,スキル!$A$3:$A$1048576,0),E374+4,1,5-E374)))))</f>
        <v/>
      </c>
      <c r="L374" s="8">
        <f>IF(E374="",VLOOKUP(A374,スキル!$A:$K,10,0),IF(E374=VLOOKUP(A374,スキル!$A:$K,11,0),"Ｘ",J374+K374))</f>
        <v>29</v>
      </c>
      <c r="M374" s="9">
        <f>IF(C374="イベ","-",VLOOKUP(A374,スキル!$A:$K,10,0)*IF(C374="ハピ",10000,30000))</f>
        <v>870000</v>
      </c>
      <c r="N374" s="9">
        <f t="shared" si="0"/>
        <v>0</v>
      </c>
      <c r="O374" s="9">
        <f>IF(C374="イベ","-",IF(E374=VLOOKUP(A374,スキル!$A:$K,11,0),0,IF(C374="ハピ",L374*10000,L374*30000)))</f>
        <v>870000</v>
      </c>
      <c r="P374" s="6" t="s">
        <v>579</v>
      </c>
    </row>
    <row r="375" spans="1:16" ht="18" customHeight="1">
      <c r="A375" s="6">
        <v>373</v>
      </c>
      <c r="B375" s="6">
        <v>97</v>
      </c>
      <c r="C375" s="6" t="s">
        <v>39</v>
      </c>
      <c r="D375" s="6" t="s">
        <v>580</v>
      </c>
      <c r="G375" s="6" t="str">
        <f>IF(E375="","",IF(E375=VLOOKUP(A375,スキル!$A:$K,11,0),"ス",VLOOKUP(A375,スキル!$A:$J,E375+4,FALSE)))</f>
        <v/>
      </c>
      <c r="H375" s="6" t="str">
        <f>IF(E375="","",IF(E375=VLOOKUP(A375,スキル!$A:$K,11,0),"キ",100/G375))</f>
        <v/>
      </c>
      <c r="I375" s="6" t="str">
        <f>IF(E375="","",IF(E375=VLOOKUP(A375,スキル!$A:$K,11,0),"ル",ROUND(F375/H375,1)))</f>
        <v/>
      </c>
      <c r="J375" s="8" t="str">
        <f>IF(E375="","",IF(E375=VLOOKUP(A375,スキル!$A:$K,11,0),"Ｍ",ROUND(G375-I375,0)))</f>
        <v/>
      </c>
      <c r="K375" s="6" t="str">
        <f ca="1">IF(E375="","",IF(E375=VLOOKUP(A375,スキル!$A:$K,11,0),"Ａ",IF(E375=VLOOKUP(A375,スキル!$A:$K,11,0)-1,0,SUM(OFFSET(スキル!$A$2,MATCH(A375,スキル!$A$3:$A$1048576,0),E375+4,1,5-E375)))))</f>
        <v/>
      </c>
      <c r="L375" s="8">
        <f>IF(E375="",VLOOKUP(A375,スキル!$A:$K,10,0),IF(E375=VLOOKUP(A375,スキル!$A:$K,11,0),"Ｘ",J375+K375))</f>
        <v>32</v>
      </c>
      <c r="M375" s="9">
        <f>IF(C375="イベ","-",VLOOKUP(A375,スキル!$A:$K,10,0)*IF(C375="ハピ",10000,30000))</f>
        <v>960000</v>
      </c>
      <c r="N375" s="9">
        <f t="shared" si="0"/>
        <v>0</v>
      </c>
      <c r="O375" s="9">
        <f>IF(C375="イベ","-",IF(E375=VLOOKUP(A375,スキル!$A:$K,11,0),0,IF(C375="ハピ",L375*10000,L375*30000)))</f>
        <v>960000</v>
      </c>
      <c r="P375" s="6" t="s">
        <v>581</v>
      </c>
    </row>
    <row r="376" spans="1:16" ht="18" customHeight="1">
      <c r="A376" s="6">
        <v>374</v>
      </c>
      <c r="B376" s="6">
        <v>98</v>
      </c>
      <c r="C376" s="6" t="s">
        <v>39</v>
      </c>
      <c r="D376" s="6" t="s">
        <v>582</v>
      </c>
      <c r="G376" s="6" t="str">
        <f>IF(E376="","",IF(E376=VLOOKUP(A376,スキル!$A:$K,11,0),"ス",VLOOKUP(A376,スキル!$A:$J,E376+4,FALSE)))</f>
        <v/>
      </c>
      <c r="H376" s="6" t="str">
        <f>IF(E376="","",IF(E376=VLOOKUP(A376,スキル!$A:$K,11,0),"キ",100/G376))</f>
        <v/>
      </c>
      <c r="I376" s="6" t="str">
        <f>IF(E376="","",IF(E376=VLOOKUP(A376,スキル!$A:$K,11,0),"ル",ROUND(F376/H376,1)))</f>
        <v/>
      </c>
      <c r="J376" s="8" t="str">
        <f>IF(E376="","",IF(E376=VLOOKUP(A376,スキル!$A:$K,11,0),"Ｍ",ROUND(G376-I376,0)))</f>
        <v/>
      </c>
      <c r="K376" s="6" t="str">
        <f ca="1">IF(E376="","",IF(E376=VLOOKUP(A376,スキル!$A:$K,11,0),"Ａ",IF(E376=VLOOKUP(A376,スキル!$A:$K,11,0)-1,0,SUM(OFFSET(スキル!$A$2,MATCH(A376,スキル!$A$3:$A$1048576,0),E376+4,1,5-E376)))))</f>
        <v/>
      </c>
      <c r="L376" s="8">
        <f>IF(E376="",VLOOKUP(A376,スキル!$A:$K,10,0),IF(E376=VLOOKUP(A376,スキル!$A:$K,11,0),"Ｘ",J376+K376))</f>
        <v>29</v>
      </c>
      <c r="M376" s="9">
        <f>IF(C376="イベ","-",VLOOKUP(A376,スキル!$A:$K,10,0)*IF(C376="ハピ",10000,30000))</f>
        <v>870000</v>
      </c>
      <c r="N376" s="9">
        <f t="shared" si="0"/>
        <v>0</v>
      </c>
      <c r="O376" s="9">
        <f>IF(C376="イベ","-",IF(E376=VLOOKUP(A376,スキル!$A:$K,11,0),0,IF(C376="ハピ",L376*10000,L376*30000)))</f>
        <v>870000</v>
      </c>
      <c r="P376" s="6" t="s">
        <v>583</v>
      </c>
    </row>
    <row r="377" spans="1:16" ht="18" customHeight="1">
      <c r="A377" s="6">
        <v>375</v>
      </c>
      <c r="C377" s="6" t="s">
        <v>47</v>
      </c>
      <c r="D377" s="6" t="s">
        <v>584</v>
      </c>
      <c r="G377" s="6" t="str">
        <f>IF(E377="","",IF(E377=VLOOKUP(A377,スキル!$A:$K,11,0),"ス",VLOOKUP(A377,スキル!$A:$J,E377+4,FALSE)))</f>
        <v/>
      </c>
      <c r="H377" s="6" t="str">
        <f>IF(E377="","",IF(E377=VLOOKUP(A377,スキル!$A:$K,11,0),"キ",100/G377))</f>
        <v/>
      </c>
      <c r="I377" s="6" t="str">
        <f>IF(E377="","",IF(E377=VLOOKUP(A377,スキル!$A:$K,11,0),"ル",ROUND(F377/H377,1)))</f>
        <v/>
      </c>
      <c r="J377" s="8" t="str">
        <f>IF(E377="","",IF(E377=VLOOKUP(A377,スキル!$A:$K,11,0),"Ｍ",ROUND(G377-I377,0)))</f>
        <v/>
      </c>
      <c r="K377" s="6" t="str">
        <f ca="1">IF(E377="","",IF(E377=VLOOKUP(A377,スキル!$A:$K,11,0),"Ａ",IF(E377=VLOOKUP(A377,スキル!$A:$K,11,0)-1,0,SUM(OFFSET(スキル!$A$2,MATCH(A377,スキル!$A$3:$A$1048576,0),E377+4,1,5-E377)))))</f>
        <v/>
      </c>
      <c r="L377" s="8">
        <f>IF(E377="",VLOOKUP(A377,スキル!$A:$K,10,0),IF(E377=VLOOKUP(A377,スキル!$A:$K,11,0),"Ｘ",J377+K377))</f>
        <v>36</v>
      </c>
      <c r="M377" s="9">
        <f>IF(C377="イベ","-",VLOOKUP(A377,スキル!$A:$K,10,0)*IF(C377="ハピ",10000,30000))</f>
        <v>1080000</v>
      </c>
      <c r="N377" s="9">
        <f t="shared" si="0"/>
        <v>0</v>
      </c>
      <c r="O377" s="9">
        <f>IF(C377="イベ","-",IF(E377=VLOOKUP(A377,スキル!$A:$K,11,0),0,IF(C377="ハピ",L377*10000,L377*30000)))</f>
        <v>1080000</v>
      </c>
      <c r="P377" s="6" t="s">
        <v>585</v>
      </c>
    </row>
    <row r="378" spans="1:16" ht="18" customHeight="1">
      <c r="A378" s="6">
        <v>376</v>
      </c>
      <c r="C378" s="6" t="s">
        <v>47</v>
      </c>
      <c r="D378" s="6" t="s">
        <v>586</v>
      </c>
      <c r="G378" s="6" t="str">
        <f>IF(E378="","",IF(E378=VLOOKUP(A378,スキル!$A:$K,11,0),"ス",VLOOKUP(A378,スキル!$A:$J,E378+4,FALSE)))</f>
        <v/>
      </c>
      <c r="H378" s="6" t="str">
        <f>IF(E378="","",IF(E378=VLOOKUP(A378,スキル!$A:$K,11,0),"キ",100/G378))</f>
        <v/>
      </c>
      <c r="I378" s="6" t="str">
        <f>IF(E378="","",IF(E378=VLOOKUP(A378,スキル!$A:$K,11,0),"ル",ROUND(F378/H378,1)))</f>
        <v/>
      </c>
      <c r="J378" s="8" t="str">
        <f>IF(E378="","",IF(E378=VLOOKUP(A378,スキル!$A:$K,11,0),"Ｍ",ROUND(G378-I378,0)))</f>
        <v/>
      </c>
      <c r="K378" s="6" t="str">
        <f ca="1">IF(E378="","",IF(E378=VLOOKUP(A378,スキル!$A:$K,11,0),"Ａ",IF(E378=VLOOKUP(A378,スキル!$A:$K,11,0)-1,0,SUM(OFFSET(スキル!$A$2,MATCH(A378,スキル!$A$3:$A$1048576,0),E378+4,1,5-E378)))))</f>
        <v/>
      </c>
      <c r="L378" s="8">
        <f>IF(E378="",VLOOKUP(A378,スキル!$A:$K,10,0),IF(E378=VLOOKUP(A378,スキル!$A:$K,11,0),"Ｘ",J378+K378))</f>
        <v>32</v>
      </c>
      <c r="M378" s="9">
        <f>IF(C378="イベ","-",VLOOKUP(A378,スキル!$A:$K,10,0)*IF(C378="ハピ",10000,30000))</f>
        <v>960000</v>
      </c>
      <c r="N378" s="9">
        <f t="shared" si="0"/>
        <v>0</v>
      </c>
      <c r="O378" s="9">
        <f>IF(C378="イベ","-",IF(E378=VLOOKUP(A378,スキル!$A:$K,11,0),0,IF(C378="ハピ",L378*10000,L378*30000)))</f>
        <v>960000</v>
      </c>
      <c r="P378" s="6" t="s">
        <v>38</v>
      </c>
    </row>
    <row r="379" spans="1:16" ht="18" customHeight="1">
      <c r="A379" s="6">
        <v>377</v>
      </c>
      <c r="C379" s="6" t="s">
        <v>47</v>
      </c>
      <c r="D379" s="6" t="s">
        <v>587</v>
      </c>
      <c r="G379" s="6" t="str">
        <f>IF(E379="","",IF(E379=VLOOKUP(A379,スキル!$A:$K,11,0),"ス",VLOOKUP(A379,スキル!$A:$J,E379+4,FALSE)))</f>
        <v/>
      </c>
      <c r="H379" s="6" t="str">
        <f>IF(E379="","",IF(E379=VLOOKUP(A379,スキル!$A:$K,11,0),"キ",100/G379))</f>
        <v/>
      </c>
      <c r="I379" s="6" t="str">
        <f>IF(E379="","",IF(E379=VLOOKUP(A379,スキル!$A:$K,11,0),"ル",ROUND(F379/H379,1)))</f>
        <v/>
      </c>
      <c r="J379" s="8" t="str">
        <f>IF(E379="","",IF(E379=VLOOKUP(A379,スキル!$A:$K,11,0),"Ｍ",ROUND(G379-I379,0)))</f>
        <v/>
      </c>
      <c r="K379" s="6" t="str">
        <f ca="1">IF(E379="","",IF(E379=VLOOKUP(A379,スキル!$A:$K,11,0),"Ａ",IF(E379=VLOOKUP(A379,スキル!$A:$K,11,0)-1,0,SUM(OFFSET(スキル!$A$2,MATCH(A379,スキル!$A$3:$A$1048576,0),E379+4,1,5-E379)))))</f>
        <v/>
      </c>
      <c r="L379" s="8">
        <f>IF(E379="",VLOOKUP(A379,スキル!$A:$K,10,0),IF(E379=VLOOKUP(A379,スキル!$A:$K,11,0),"Ｘ",J379+K379))</f>
        <v>29</v>
      </c>
      <c r="M379" s="9">
        <f>IF(C379="イベ","-",VLOOKUP(A379,スキル!$A:$K,10,0)*IF(C379="ハピ",10000,30000))</f>
        <v>870000</v>
      </c>
      <c r="N379" s="9">
        <f t="shared" si="0"/>
        <v>0</v>
      </c>
      <c r="O379" s="9">
        <f>IF(C379="イベ","-",IF(E379=VLOOKUP(A379,スキル!$A:$K,11,0),0,IF(C379="ハピ",L379*10000,L379*30000)))</f>
        <v>870000</v>
      </c>
      <c r="P379" s="6" t="s">
        <v>44</v>
      </c>
    </row>
    <row r="380" spans="1:16" ht="18" customHeight="1">
      <c r="A380" s="6">
        <v>378</v>
      </c>
      <c r="C380" s="6" t="s">
        <v>47</v>
      </c>
      <c r="D380" s="6" t="s">
        <v>588</v>
      </c>
      <c r="G380" s="6" t="str">
        <f>IF(E380="","",IF(E380=VLOOKUP(A380,スキル!$A:$K,11,0),"ス",VLOOKUP(A380,スキル!$A:$J,E380+4,FALSE)))</f>
        <v/>
      </c>
      <c r="H380" s="6" t="str">
        <f>IF(E380="","",IF(E380=VLOOKUP(A380,スキル!$A:$K,11,0),"キ",100/G380))</f>
        <v/>
      </c>
      <c r="I380" s="6" t="str">
        <f>IF(E380="","",IF(E380=VLOOKUP(A380,スキル!$A:$K,11,0),"ル",ROUND(F380/H380,1)))</f>
        <v/>
      </c>
      <c r="J380" s="8" t="str">
        <f>IF(E380="","",IF(E380=VLOOKUP(A380,スキル!$A:$K,11,0),"Ｍ",ROUND(G380-I380,0)))</f>
        <v/>
      </c>
      <c r="K380" s="6" t="str">
        <f ca="1">IF(E380="","",IF(E380=VLOOKUP(A380,スキル!$A:$K,11,0),"Ａ",IF(E380=VLOOKUP(A380,スキル!$A:$K,11,0)-1,0,SUM(OFFSET(スキル!$A$2,MATCH(A380,スキル!$A$3:$A$1048576,0),E380+4,1,5-E380)))))</f>
        <v/>
      </c>
      <c r="L380" s="8">
        <f>IF(E380="",VLOOKUP(A380,スキル!$A:$K,10,0),IF(E380=VLOOKUP(A380,スキル!$A:$K,11,0),"Ｘ",J380+K380))</f>
        <v>29</v>
      </c>
      <c r="M380" s="9">
        <f>IF(C380="イベ","-",VLOOKUP(A380,スキル!$A:$K,10,0)*IF(C380="ハピ",10000,30000))</f>
        <v>870000</v>
      </c>
      <c r="N380" s="9">
        <f t="shared" si="0"/>
        <v>0</v>
      </c>
      <c r="O380" s="9">
        <f>IF(C380="イベ","-",IF(E380=VLOOKUP(A380,スキル!$A:$K,11,0),0,IF(C380="ハピ",L380*10000,L380*30000)))</f>
        <v>870000</v>
      </c>
      <c r="P380" s="6" t="s">
        <v>589</v>
      </c>
    </row>
    <row r="381" spans="1:16" ht="18" customHeight="1">
      <c r="A381" s="6">
        <v>379</v>
      </c>
      <c r="B381" s="6">
        <v>99</v>
      </c>
      <c r="C381" s="6" t="s">
        <v>39</v>
      </c>
      <c r="D381" s="6" t="s">
        <v>590</v>
      </c>
      <c r="G381" s="6" t="str">
        <f>IF(E381="","",IF(E381=VLOOKUP(A381,スキル!$A:$K,11,0),"ス",VLOOKUP(A381,スキル!$A:$J,E381+4,FALSE)))</f>
        <v/>
      </c>
      <c r="H381" s="6" t="str">
        <f>IF(E381="","",IF(E381=VLOOKUP(A381,スキル!$A:$K,11,0),"キ",100/G381))</f>
        <v/>
      </c>
      <c r="I381" s="6" t="str">
        <f>IF(E381="","",IF(E381=VLOOKUP(A381,スキル!$A:$K,11,0),"ル",ROUND(F381/H381,1)))</f>
        <v/>
      </c>
      <c r="J381" s="8" t="str">
        <f>IF(E381="","",IF(E381=VLOOKUP(A381,スキル!$A:$K,11,0),"Ｍ",ROUND(G381-I381,0)))</f>
        <v/>
      </c>
      <c r="K381" s="6" t="str">
        <f ca="1">IF(E381="","",IF(E381=VLOOKUP(A381,スキル!$A:$K,11,0),"Ａ",IF(E381=VLOOKUP(A381,スキル!$A:$K,11,0)-1,0,SUM(OFFSET(スキル!$A$2,MATCH(A381,スキル!$A$3:$A$1048576,0),E381+4,1,5-E381)))))</f>
        <v/>
      </c>
      <c r="L381" s="8">
        <f>IF(E381="",VLOOKUP(A381,スキル!$A:$K,10,0),IF(E381=VLOOKUP(A381,スキル!$A:$K,11,0),"Ｘ",J381+K381))</f>
        <v>29</v>
      </c>
      <c r="M381" s="9">
        <f>IF(C381="イベ","-",VLOOKUP(A381,スキル!$A:$K,10,0)*IF(C381="ハピ",10000,30000))</f>
        <v>870000</v>
      </c>
      <c r="N381" s="9">
        <f t="shared" si="0"/>
        <v>0</v>
      </c>
      <c r="O381" s="9">
        <f>IF(C381="イベ","-",IF(E381=VLOOKUP(A381,スキル!$A:$K,11,0),0,IF(C381="ハピ",L381*10000,L381*30000)))</f>
        <v>870000</v>
      </c>
      <c r="P381" s="6" t="s">
        <v>591</v>
      </c>
    </row>
    <row r="382" spans="1:16" ht="18" customHeight="1">
      <c r="A382" s="6">
        <v>380</v>
      </c>
      <c r="C382" s="6" t="s">
        <v>47</v>
      </c>
      <c r="D382" s="6" t="s">
        <v>592</v>
      </c>
      <c r="G382" s="6" t="str">
        <f>IF(E382="","",IF(E382=VLOOKUP(A382,スキル!$A:$K,11,0),"ス",VLOOKUP(A382,スキル!$A:$J,E382+4,FALSE)))</f>
        <v/>
      </c>
      <c r="H382" s="6" t="str">
        <f>IF(E382="","",IF(E382=VLOOKUP(A382,スキル!$A:$K,11,0),"キ",100/G382))</f>
        <v/>
      </c>
      <c r="I382" s="6" t="str">
        <f>IF(E382="","",IF(E382=VLOOKUP(A382,スキル!$A:$K,11,0),"ル",ROUND(F382/H382,1)))</f>
        <v/>
      </c>
      <c r="J382" s="8" t="str">
        <f>IF(E382="","",IF(E382=VLOOKUP(A382,スキル!$A:$K,11,0),"Ｍ",ROUND(G382-I382,0)))</f>
        <v/>
      </c>
      <c r="K382" s="6" t="str">
        <f ca="1">IF(E382="","",IF(E382=VLOOKUP(A382,スキル!$A:$K,11,0),"Ａ",IF(E382=VLOOKUP(A382,スキル!$A:$K,11,0)-1,0,SUM(OFFSET(スキル!$A$2,MATCH(A382,スキル!$A$3:$A$1048576,0),E382+4,1,5-E382)))))</f>
        <v/>
      </c>
      <c r="L382" s="8">
        <f>IF(E382="",VLOOKUP(A382,スキル!$A:$K,10,0),IF(E382=VLOOKUP(A382,スキル!$A:$K,11,0),"Ｘ",J382+K382))</f>
        <v>32</v>
      </c>
      <c r="M382" s="9">
        <f>IF(C382="イベ","-",VLOOKUP(A382,スキル!$A:$K,10,0)*IF(C382="ハピ",10000,30000))</f>
        <v>960000</v>
      </c>
      <c r="N382" s="9">
        <f t="shared" si="0"/>
        <v>0</v>
      </c>
      <c r="O382" s="9">
        <f>IF(C382="イベ","-",IF(E382=VLOOKUP(A382,スキル!$A:$K,11,0),0,IF(C382="ハピ",L382*10000,L382*30000)))</f>
        <v>960000</v>
      </c>
      <c r="P382" s="6" t="s">
        <v>89</v>
      </c>
    </row>
    <row r="383" spans="1:16" ht="18" customHeight="1">
      <c r="A383" s="6">
        <v>381</v>
      </c>
      <c r="C383" s="6" t="s">
        <v>47</v>
      </c>
      <c r="D383" s="6" t="s">
        <v>593</v>
      </c>
      <c r="G383" s="6" t="str">
        <f>IF(E383="","",IF(E383=VLOOKUP(A383,スキル!$A:$K,11,0),"ス",VLOOKUP(A383,スキル!$A:$J,E383+4,FALSE)))</f>
        <v/>
      </c>
      <c r="H383" s="6" t="str">
        <f>IF(E383="","",IF(E383=VLOOKUP(A383,スキル!$A:$K,11,0),"キ",100/G383))</f>
        <v/>
      </c>
      <c r="I383" s="6" t="str">
        <f>IF(E383="","",IF(E383=VLOOKUP(A383,スキル!$A:$K,11,0),"ル",ROUND(F383/H383,1)))</f>
        <v/>
      </c>
      <c r="J383" s="8" t="str">
        <f>IF(E383="","",IF(E383=VLOOKUP(A383,スキル!$A:$K,11,0),"Ｍ",ROUND(G383-I383,0)))</f>
        <v/>
      </c>
      <c r="K383" s="6" t="str">
        <f ca="1">IF(E383="","",IF(E383=VLOOKUP(A383,スキル!$A:$K,11,0),"Ａ",IF(E383=VLOOKUP(A383,スキル!$A:$K,11,0)-1,0,SUM(OFFSET(スキル!$A$2,MATCH(A383,スキル!$A$3:$A$1048576,0),E383+4,1,5-E383)))))</f>
        <v/>
      </c>
      <c r="L383" s="8">
        <f>IF(E383="",VLOOKUP(A383,スキル!$A:$K,10,0),IF(E383=VLOOKUP(A383,スキル!$A:$K,11,0),"Ｘ",J383+K383))</f>
        <v>36</v>
      </c>
      <c r="M383" s="9">
        <f>IF(C383="イベ","-",VLOOKUP(A383,スキル!$A:$K,10,0)*IF(C383="ハピ",10000,30000))</f>
        <v>1080000</v>
      </c>
      <c r="N383" s="9">
        <f t="shared" si="0"/>
        <v>0</v>
      </c>
      <c r="O383" s="9">
        <f>IF(C383="イベ","-",IF(E383=VLOOKUP(A383,スキル!$A:$K,11,0),0,IF(C383="ハピ",L383*10000,L383*30000)))</f>
        <v>1080000</v>
      </c>
      <c r="P383" s="6" t="s">
        <v>89</v>
      </c>
    </row>
    <row r="384" spans="1:16" ht="18" customHeight="1">
      <c r="A384" s="6">
        <v>382</v>
      </c>
      <c r="C384" s="6" t="s">
        <v>47</v>
      </c>
      <c r="D384" s="6" t="s">
        <v>594</v>
      </c>
      <c r="G384" s="6" t="str">
        <f>IF(E384="","",IF(E384=VLOOKUP(A384,スキル!$A:$K,11,0),"ス",VLOOKUP(A384,スキル!$A:$J,E384+4,FALSE)))</f>
        <v/>
      </c>
      <c r="H384" s="6" t="str">
        <f>IF(E384="","",IF(E384=VLOOKUP(A384,スキル!$A:$K,11,0),"キ",100/G384))</f>
        <v/>
      </c>
      <c r="I384" s="6" t="str">
        <f>IF(E384="","",IF(E384=VLOOKUP(A384,スキル!$A:$K,11,0),"ル",ROUND(F384/H384,1)))</f>
        <v/>
      </c>
      <c r="J384" s="8" t="str">
        <f>IF(E384="","",IF(E384=VLOOKUP(A384,スキル!$A:$K,11,0),"Ｍ",ROUND(G384-I384,0)))</f>
        <v/>
      </c>
      <c r="K384" s="6" t="str">
        <f ca="1">IF(E384="","",IF(E384=VLOOKUP(A384,スキル!$A:$K,11,0),"Ａ",IF(E384=VLOOKUP(A384,スキル!$A:$K,11,0)-1,0,SUM(OFFSET(スキル!$A$2,MATCH(A384,スキル!$A$3:$A$1048576,0),E384+4,1,5-E384)))))</f>
        <v/>
      </c>
      <c r="L384" s="8">
        <f>IF(E384="",VLOOKUP(A384,スキル!$A:$K,10,0),IF(E384=VLOOKUP(A384,スキル!$A:$K,11,0),"Ｘ",J384+K384))</f>
        <v>29</v>
      </c>
      <c r="M384" s="9">
        <f>IF(C384="イベ","-",VLOOKUP(A384,スキル!$A:$K,10,0)*IF(C384="ハピ",10000,30000))</f>
        <v>870000</v>
      </c>
      <c r="N384" s="9">
        <f t="shared" si="0"/>
        <v>0</v>
      </c>
      <c r="O384" s="9">
        <f>IF(C384="イベ","-",IF(E384=VLOOKUP(A384,スキル!$A:$K,11,0),0,IF(C384="ハピ",L384*10000,L384*30000)))</f>
        <v>870000</v>
      </c>
      <c r="P384" s="6" t="s">
        <v>595</v>
      </c>
    </row>
    <row r="385" spans="1:16" ht="18" customHeight="1">
      <c r="A385" s="6">
        <v>383</v>
      </c>
      <c r="C385" s="6" t="s">
        <v>47</v>
      </c>
      <c r="D385" s="6" t="s">
        <v>596</v>
      </c>
      <c r="G385" s="6" t="str">
        <f>IF(E385="","",IF(E385=VLOOKUP(A385,スキル!$A:$K,11,0),"ス",VLOOKUP(A385,スキル!$A:$J,E385+4,FALSE)))</f>
        <v/>
      </c>
      <c r="H385" s="6" t="str">
        <f>IF(E385="","",IF(E385=VLOOKUP(A385,スキル!$A:$K,11,0),"キ",100/G385))</f>
        <v/>
      </c>
      <c r="I385" s="6" t="str">
        <f>IF(E385="","",IF(E385=VLOOKUP(A385,スキル!$A:$K,11,0),"ル",ROUND(F385/H385,1)))</f>
        <v/>
      </c>
      <c r="J385" s="8" t="str">
        <f>IF(E385="","",IF(E385=VLOOKUP(A385,スキル!$A:$K,11,0),"Ｍ",ROUND(G385-I385,0)))</f>
        <v/>
      </c>
      <c r="K385" s="6" t="str">
        <f ca="1">IF(E385="","",IF(E385=VLOOKUP(A385,スキル!$A:$K,11,0),"Ａ",IF(E385=VLOOKUP(A385,スキル!$A:$K,11,0)-1,0,SUM(OFFSET(スキル!$A$2,MATCH(A385,スキル!$A$3:$A$1048576,0),E385+4,1,5-E385)))))</f>
        <v/>
      </c>
      <c r="L385" s="8">
        <f>IF(E385="",VLOOKUP(A385,スキル!$A:$K,10,0),IF(E385=VLOOKUP(A385,スキル!$A:$K,11,0),"Ｘ",J385+K385))</f>
        <v>32</v>
      </c>
      <c r="M385" s="9">
        <f>IF(C385="イベ","-",VLOOKUP(A385,スキル!$A:$K,10,0)*IF(C385="ハピ",10000,30000))</f>
        <v>960000</v>
      </c>
      <c r="N385" s="9">
        <f t="shared" si="0"/>
        <v>0</v>
      </c>
      <c r="O385" s="9">
        <f>IF(C385="イベ","-",IF(E385=VLOOKUP(A385,スキル!$A:$K,11,0),0,IF(C385="ハピ",L385*10000,L385*30000)))</f>
        <v>960000</v>
      </c>
      <c r="P385" s="6" t="s">
        <v>597</v>
      </c>
    </row>
    <row r="386" spans="1:16" ht="18" customHeight="1">
      <c r="A386" s="6">
        <v>384</v>
      </c>
      <c r="B386" s="6">
        <v>100</v>
      </c>
      <c r="C386" s="6" t="s">
        <v>39</v>
      </c>
      <c r="D386" s="6" t="s">
        <v>598</v>
      </c>
      <c r="G386" s="6" t="str">
        <f>IF(E386="","",IF(E386=VLOOKUP(A386,スキル!$A:$K,11,0),"ス",VLOOKUP(A386,スキル!$A:$J,E386+4,FALSE)))</f>
        <v/>
      </c>
      <c r="H386" s="6" t="str">
        <f>IF(E386="","",IF(E386=VLOOKUP(A386,スキル!$A:$K,11,0),"キ",100/G386))</f>
        <v/>
      </c>
      <c r="I386" s="6" t="str">
        <f>IF(E386="","",IF(E386=VLOOKUP(A386,スキル!$A:$K,11,0),"ル",ROUND(F386/H386,1)))</f>
        <v/>
      </c>
      <c r="J386" s="8" t="str">
        <f>IF(E386="","",IF(E386=VLOOKUP(A386,スキル!$A:$K,11,0),"Ｍ",ROUND(G386-I386,0)))</f>
        <v/>
      </c>
      <c r="K386" s="6" t="str">
        <f ca="1">IF(E386="","",IF(E386=VLOOKUP(A386,スキル!$A:$K,11,0),"Ａ",IF(E386=VLOOKUP(A386,スキル!$A:$K,11,0)-1,0,SUM(OFFSET(スキル!$A$2,MATCH(A386,スキル!$A$3:$A$1048576,0),E386+4,1,5-E386)))))</f>
        <v/>
      </c>
      <c r="L386" s="8">
        <f>IF(E386="",VLOOKUP(A386,スキル!$A:$K,10,0),IF(E386=VLOOKUP(A386,スキル!$A:$K,11,0),"Ｘ",J386+K386))</f>
        <v>32</v>
      </c>
      <c r="M386" s="9">
        <f>IF(C386="イベ","-",VLOOKUP(A386,スキル!$A:$K,10,0)*IF(C386="ハピ",10000,30000))</f>
        <v>960000</v>
      </c>
      <c r="N386" s="9">
        <f t="shared" si="0"/>
        <v>0</v>
      </c>
      <c r="O386" s="9">
        <f>IF(C386="イベ","-",IF(E386=VLOOKUP(A386,スキル!$A:$K,11,0),0,IF(C386="ハピ",L386*10000,L386*30000)))</f>
        <v>960000</v>
      </c>
      <c r="P386" s="6" t="s">
        <v>13</v>
      </c>
    </row>
    <row r="387" spans="1:16" ht="18" customHeight="1">
      <c r="A387" s="6">
        <v>385</v>
      </c>
      <c r="B387" s="6">
        <v>101</v>
      </c>
      <c r="C387" s="6" t="s">
        <v>39</v>
      </c>
      <c r="D387" s="6" t="s">
        <v>599</v>
      </c>
      <c r="G387" s="6" t="str">
        <f>IF(E387="","",IF(E387=VLOOKUP(A387,スキル!$A:$K,11,0),"ス",VLOOKUP(A387,スキル!$A:$J,E387+4,FALSE)))</f>
        <v/>
      </c>
      <c r="H387" s="6" t="str">
        <f>IF(E387="","",IF(E387=VLOOKUP(A387,スキル!$A:$K,11,0),"キ",100/G387))</f>
        <v/>
      </c>
      <c r="I387" s="6" t="str">
        <f>IF(E387="","",IF(E387=VLOOKUP(A387,スキル!$A:$K,11,0),"ル",ROUND(F387/H387,1)))</f>
        <v/>
      </c>
      <c r="J387" s="8" t="str">
        <f>IF(E387="","",IF(E387=VLOOKUP(A387,スキル!$A:$K,11,0),"Ｍ",ROUND(G387-I387,0)))</f>
        <v/>
      </c>
      <c r="K387" s="6" t="str">
        <f ca="1">IF(E387="","",IF(E387=VLOOKUP(A387,スキル!$A:$K,11,0),"Ａ",IF(E387=VLOOKUP(A387,スキル!$A:$K,11,0)-1,0,SUM(OFFSET(スキル!$A$2,MATCH(A387,スキル!$A$3:$A$1048576,0),E387+4,1,5-E387)))))</f>
        <v/>
      </c>
      <c r="L387" s="8">
        <f>IF(E387="",VLOOKUP(A387,スキル!$A:$K,10,0),IF(E387=VLOOKUP(A387,スキル!$A:$K,11,0),"Ｘ",J387+K387))</f>
        <v>29</v>
      </c>
      <c r="M387" s="9">
        <f>IF(C387="イベ","-",VLOOKUP(A387,スキル!$A:$K,10,0)*IF(C387="ハピ",10000,30000))</f>
        <v>870000</v>
      </c>
      <c r="N387" s="9">
        <f t="shared" si="0"/>
        <v>0</v>
      </c>
      <c r="O387" s="9">
        <f>IF(C387="イベ","-",IF(E387=VLOOKUP(A387,スキル!$A:$K,11,0),0,IF(C387="ハピ",L387*10000,L387*30000)))</f>
        <v>870000</v>
      </c>
      <c r="P387" s="6" t="s">
        <v>600</v>
      </c>
    </row>
    <row r="388" spans="1:16" ht="18" customHeight="1">
      <c r="A388" s="6">
        <v>386</v>
      </c>
      <c r="C388" s="6" t="s">
        <v>47</v>
      </c>
      <c r="D388" s="6" t="s">
        <v>601</v>
      </c>
      <c r="G388" s="6" t="str">
        <f>IF(E388="","",IF(E388=VLOOKUP(A388,スキル!$A:$K,11,0),"ス",VLOOKUP(A388,スキル!$A:$J,E388+4,FALSE)))</f>
        <v/>
      </c>
      <c r="H388" s="6" t="str">
        <f>IF(E388="","",IF(E388=VLOOKUP(A388,スキル!$A:$K,11,0),"キ",100/G388))</f>
        <v/>
      </c>
      <c r="I388" s="6" t="str">
        <f>IF(E388="","",IF(E388=VLOOKUP(A388,スキル!$A:$K,11,0),"ル",ROUND(F388/H388,1)))</f>
        <v/>
      </c>
      <c r="J388" s="8" t="str">
        <f>IF(E388="","",IF(E388=VLOOKUP(A388,スキル!$A:$K,11,0),"Ｍ",ROUND(G388-I388,0)))</f>
        <v/>
      </c>
      <c r="K388" s="6" t="str">
        <f ca="1">IF(E388="","",IF(E388=VLOOKUP(A388,スキル!$A:$K,11,0),"Ａ",IF(E388=VLOOKUP(A388,スキル!$A:$K,11,0)-1,0,SUM(OFFSET(スキル!$A$2,MATCH(A388,スキル!$A$3:$A$1048576,0),E388+4,1,5-E388)))))</f>
        <v/>
      </c>
      <c r="L388" s="8">
        <f>IF(E388="",VLOOKUP(A388,スキル!$A:$K,10,0),IF(E388=VLOOKUP(A388,スキル!$A:$K,11,0),"Ｘ",J388+K388))</f>
        <v>36</v>
      </c>
      <c r="M388" s="9">
        <f>IF(C388="イベ","-",VLOOKUP(A388,スキル!$A:$K,10,0)*IF(C388="ハピ",10000,30000))</f>
        <v>1080000</v>
      </c>
      <c r="N388" s="9">
        <f t="shared" si="0"/>
        <v>0</v>
      </c>
      <c r="O388" s="9">
        <f>IF(C388="イベ","-",IF(E388=VLOOKUP(A388,スキル!$A:$K,11,0),0,IF(C388="ハピ",L388*10000,L388*30000)))</f>
        <v>1080000</v>
      </c>
      <c r="P388" s="6" t="s">
        <v>585</v>
      </c>
    </row>
    <row r="389" spans="1:16" ht="18" customHeight="1">
      <c r="A389" s="6">
        <v>387</v>
      </c>
      <c r="C389" s="6" t="s">
        <v>47</v>
      </c>
      <c r="D389" s="6" t="s">
        <v>602</v>
      </c>
      <c r="G389" s="6" t="str">
        <f>IF(E389="","",IF(E389=VLOOKUP(A389,スキル!$A:$K,11,0),"ス",VLOOKUP(A389,スキル!$A:$J,E389+4,FALSE)))</f>
        <v/>
      </c>
      <c r="H389" s="6" t="str">
        <f>IF(E389="","",IF(E389=VLOOKUP(A389,スキル!$A:$K,11,0),"キ",100/G389))</f>
        <v/>
      </c>
      <c r="I389" s="6" t="str">
        <f>IF(E389="","",IF(E389=VLOOKUP(A389,スキル!$A:$K,11,0),"ル",ROUND(F389/H389,1)))</f>
        <v/>
      </c>
      <c r="J389" s="8" t="str">
        <f>IF(E389="","",IF(E389=VLOOKUP(A389,スキル!$A:$K,11,0),"Ｍ",ROUND(G389-I389,0)))</f>
        <v/>
      </c>
      <c r="K389" s="6" t="str">
        <f ca="1">IF(E389="","",IF(E389=VLOOKUP(A389,スキル!$A:$K,11,0),"Ａ",IF(E389=VLOOKUP(A389,スキル!$A:$K,11,0)-1,0,SUM(OFFSET(スキル!$A$2,MATCH(A389,スキル!$A$3:$A$1048576,0),E389+4,1,5-E389)))))</f>
        <v/>
      </c>
      <c r="L389" s="8">
        <f>IF(E389="",VLOOKUP(A389,スキル!$A:$K,10,0),IF(E389=VLOOKUP(A389,スキル!$A:$K,11,0),"Ｘ",J389+K389))</f>
        <v>36</v>
      </c>
      <c r="M389" s="9">
        <f>IF(C389="イベ","-",VLOOKUP(A389,スキル!$A:$K,10,0)*IF(C389="ハピ",10000,30000))</f>
        <v>1080000</v>
      </c>
      <c r="N389" s="9">
        <f t="shared" si="0"/>
        <v>0</v>
      </c>
      <c r="O389" s="9">
        <f>IF(C389="イベ","-",IF(E389=VLOOKUP(A389,スキル!$A:$K,11,0),0,IF(C389="ハピ",L389*10000,L389*30000)))</f>
        <v>1080000</v>
      </c>
      <c r="P389" s="6" t="s">
        <v>603</v>
      </c>
    </row>
    <row r="390" spans="1:16" ht="18" customHeight="1">
      <c r="A390" s="6">
        <v>388</v>
      </c>
      <c r="B390" s="6">
        <v>102</v>
      </c>
      <c r="C390" s="6" t="s">
        <v>39</v>
      </c>
      <c r="D390" s="6" t="s">
        <v>604</v>
      </c>
      <c r="G390" s="6" t="str">
        <f>IF(E390="","",IF(E390=VLOOKUP(A390,スキル!$A:$K,11,0),"ス",VLOOKUP(A390,スキル!$A:$J,E390+4,FALSE)))</f>
        <v/>
      </c>
      <c r="H390" s="6" t="str">
        <f>IF(E390="","",IF(E390=VLOOKUP(A390,スキル!$A:$K,11,0),"キ",100/G390))</f>
        <v/>
      </c>
      <c r="I390" s="6" t="str">
        <f>IF(E390="","",IF(E390=VLOOKUP(A390,スキル!$A:$K,11,0),"ル",ROUND(F390/H390,1)))</f>
        <v/>
      </c>
      <c r="J390" s="8" t="str">
        <f>IF(E390="","",IF(E390=VLOOKUP(A390,スキル!$A:$K,11,0),"Ｍ",ROUND(G390-I390,0)))</f>
        <v/>
      </c>
      <c r="K390" s="6" t="str">
        <f ca="1">IF(E390="","",IF(E390=VLOOKUP(A390,スキル!$A:$K,11,0),"Ａ",IF(E390=VLOOKUP(A390,スキル!$A:$K,11,0)-1,0,SUM(OFFSET(スキル!$A$2,MATCH(A390,スキル!$A$3:$A$1048576,0),E390+4,1,5-E390)))))</f>
        <v/>
      </c>
      <c r="L390" s="8">
        <f>IF(E390="",VLOOKUP(A390,スキル!$A:$K,10,0),IF(E390=VLOOKUP(A390,スキル!$A:$K,11,0),"Ｘ",J390+K390))</f>
        <v>29</v>
      </c>
      <c r="M390" s="9">
        <f>IF(C390="イベ","-",VLOOKUP(A390,スキル!$A:$K,10,0)*IF(C390="ハピ",10000,30000))</f>
        <v>870000</v>
      </c>
      <c r="N390" s="9">
        <f t="shared" si="0"/>
        <v>0</v>
      </c>
      <c r="O390" s="9">
        <f>IF(C390="イベ","-",IF(E390=VLOOKUP(A390,スキル!$A:$K,11,0),0,IF(C390="ハピ",L390*10000,L390*30000)))</f>
        <v>870000</v>
      </c>
      <c r="P390" s="6" t="s">
        <v>38</v>
      </c>
    </row>
    <row r="391" spans="1:16" ht="18" customHeight="1">
      <c r="A391" s="6">
        <v>389</v>
      </c>
      <c r="C391" s="6" t="s">
        <v>47</v>
      </c>
      <c r="D391" s="6" t="s">
        <v>605</v>
      </c>
      <c r="G391" s="6" t="str">
        <f>IF(E391="","",IF(E391=VLOOKUP(A391,スキル!$A:$K,11,0),"ス",VLOOKUP(A391,スキル!$A:$J,E391+4,FALSE)))</f>
        <v/>
      </c>
      <c r="H391" s="6" t="str">
        <f>IF(E391="","",IF(E391=VLOOKUP(A391,スキル!$A:$K,11,0),"キ",100/G391))</f>
        <v/>
      </c>
      <c r="I391" s="6" t="str">
        <f>IF(E391="","",IF(E391=VLOOKUP(A391,スキル!$A:$K,11,0),"ル",ROUND(F391/H391,1)))</f>
        <v/>
      </c>
      <c r="J391" s="8" t="str">
        <f>IF(E391="","",IF(E391=VLOOKUP(A391,スキル!$A:$K,11,0),"Ｍ",ROUND(G391-I391,0)))</f>
        <v/>
      </c>
      <c r="K391" s="6" t="str">
        <f ca="1">IF(E391="","",IF(E391=VLOOKUP(A391,スキル!$A:$K,11,0),"Ａ",IF(E391=VLOOKUP(A391,スキル!$A:$K,11,0)-1,0,SUM(OFFSET(スキル!$A$2,MATCH(A391,スキル!$A$3:$A$1048576,0),E391+4,1,5-E391)))))</f>
        <v/>
      </c>
      <c r="L391" s="8">
        <f>IF(E391="",VLOOKUP(A391,スキル!$A:$K,10,0),IF(E391=VLOOKUP(A391,スキル!$A:$K,11,0),"Ｘ",J391+K391))</f>
        <v>32</v>
      </c>
      <c r="M391" s="9">
        <f>IF(C391="イベ","-",VLOOKUP(A391,スキル!$A:$K,10,0)*IF(C391="ハピ",10000,30000))</f>
        <v>960000</v>
      </c>
      <c r="N391" s="9">
        <f t="shared" si="0"/>
        <v>0</v>
      </c>
      <c r="O391" s="9">
        <f>IF(C391="イベ","-",IF(E391=VLOOKUP(A391,スキル!$A:$K,11,0),0,IF(C391="ハピ",L391*10000,L391*30000)))</f>
        <v>960000</v>
      </c>
      <c r="P391" s="6" t="s">
        <v>63</v>
      </c>
    </row>
    <row r="392" spans="1:16" ht="18" customHeight="1">
      <c r="A392" s="6">
        <v>390</v>
      </c>
      <c r="C392" s="6" t="s">
        <v>47</v>
      </c>
      <c r="D392" s="6" t="s">
        <v>606</v>
      </c>
      <c r="G392" s="6" t="str">
        <f>IF(E392="","",IF(E392=VLOOKUP(A392,スキル!$A:$K,11,0),"ス",VLOOKUP(A392,スキル!$A:$J,E392+4,FALSE)))</f>
        <v/>
      </c>
      <c r="H392" s="6" t="str">
        <f>IF(E392="","",IF(E392=VLOOKUP(A392,スキル!$A:$K,11,0),"キ",100/G392))</f>
        <v/>
      </c>
      <c r="I392" s="6" t="str">
        <f>IF(E392="","",IF(E392=VLOOKUP(A392,スキル!$A:$K,11,0),"ル",ROUND(F392/H392,1)))</f>
        <v/>
      </c>
      <c r="J392" s="8" t="str">
        <f>IF(E392="","",IF(E392=VLOOKUP(A392,スキル!$A:$K,11,0),"Ｍ",ROUND(G392-I392,0)))</f>
        <v/>
      </c>
      <c r="K392" s="6" t="str">
        <f ca="1">IF(E392="","",IF(E392=VLOOKUP(A392,スキル!$A:$K,11,0),"Ａ",IF(E392=VLOOKUP(A392,スキル!$A:$K,11,0)-1,0,SUM(OFFSET(スキル!$A$2,MATCH(A392,スキル!$A$3:$A$1048576,0),E392+4,1,5-E392)))))</f>
        <v/>
      </c>
      <c r="L392" s="8">
        <f>IF(E392="",VLOOKUP(A392,スキル!$A:$K,10,0),IF(E392=VLOOKUP(A392,スキル!$A:$K,11,0),"Ｘ",J392+K392))</f>
        <v>29</v>
      </c>
      <c r="M392" s="9">
        <f>IF(C392="イベ","-",VLOOKUP(A392,スキル!$A:$K,10,0)*IF(C392="ハピ",10000,30000))</f>
        <v>870000</v>
      </c>
      <c r="N392" s="9">
        <f t="shared" si="0"/>
        <v>0</v>
      </c>
      <c r="O392" s="9">
        <f>IF(C392="イベ","-",IF(E392=VLOOKUP(A392,スキル!$A:$K,11,0),0,IF(C392="ハピ",L392*10000,L392*30000)))</f>
        <v>870000</v>
      </c>
      <c r="P392" s="6" t="s">
        <v>607</v>
      </c>
    </row>
    <row r="393" spans="1:16" ht="18" customHeight="1">
      <c r="A393" s="6">
        <v>391</v>
      </c>
      <c r="C393" s="6" t="s">
        <v>47</v>
      </c>
      <c r="D393" s="6" t="s">
        <v>608</v>
      </c>
      <c r="G393" s="6" t="str">
        <f>IF(E393="","",IF(E393=VLOOKUP(A393,スキル!$A:$K,11,0),"ス",VLOOKUP(A393,スキル!$A:$J,E393+4,FALSE)))</f>
        <v/>
      </c>
      <c r="H393" s="6" t="str">
        <f>IF(E393="","",IF(E393=VLOOKUP(A393,スキル!$A:$K,11,0),"キ",100/G393))</f>
        <v/>
      </c>
      <c r="I393" s="6" t="str">
        <f>IF(E393="","",IF(E393=VLOOKUP(A393,スキル!$A:$K,11,0),"ル",ROUND(F393/H393,1)))</f>
        <v/>
      </c>
      <c r="J393" s="8" t="str">
        <f>IF(E393="","",IF(E393=VLOOKUP(A393,スキル!$A:$K,11,0),"Ｍ",ROUND(G393-I393,0)))</f>
        <v/>
      </c>
      <c r="K393" s="6" t="str">
        <f ca="1">IF(E393="","",IF(E393=VLOOKUP(A393,スキル!$A:$K,11,0),"Ａ",IF(E393=VLOOKUP(A393,スキル!$A:$K,11,0)-1,0,SUM(OFFSET(スキル!$A$2,MATCH(A393,スキル!$A$3:$A$1048576,0),E393+4,1,5-E393)))))</f>
        <v/>
      </c>
      <c r="L393" s="8">
        <f>IF(E393="",VLOOKUP(A393,スキル!$A:$K,10,0),IF(E393=VLOOKUP(A393,スキル!$A:$K,11,0),"Ｘ",J393+K393))</f>
        <v>32</v>
      </c>
      <c r="M393" s="9">
        <f>IF(C393="イベ","-",VLOOKUP(A393,スキル!$A:$K,10,0)*IF(C393="ハピ",10000,30000))</f>
        <v>960000</v>
      </c>
      <c r="N393" s="9">
        <f t="shared" si="0"/>
        <v>0</v>
      </c>
      <c r="O393" s="9">
        <f>IF(C393="イベ","-",IF(E393=VLOOKUP(A393,スキル!$A:$K,11,0),0,IF(C393="ハピ",L393*10000,L393*30000)))</f>
        <v>960000</v>
      </c>
      <c r="P393" s="6" t="s">
        <v>609</v>
      </c>
    </row>
    <row r="394" spans="1:16" ht="18" customHeight="1">
      <c r="A394" s="6">
        <v>392</v>
      </c>
      <c r="C394" s="6" t="s">
        <v>47</v>
      </c>
      <c r="D394" s="6" t="s">
        <v>610</v>
      </c>
      <c r="G394" s="6" t="str">
        <f>IF(E394="","",IF(E394=VLOOKUP(A394,スキル!$A:$K,11,0),"ス",VLOOKUP(A394,スキル!$A:$J,E394+4,FALSE)))</f>
        <v/>
      </c>
      <c r="H394" s="6" t="str">
        <f>IF(E394="","",IF(E394=VLOOKUP(A394,スキル!$A:$K,11,0),"キ",100/G394))</f>
        <v/>
      </c>
      <c r="I394" s="6" t="str">
        <f>IF(E394="","",IF(E394=VLOOKUP(A394,スキル!$A:$K,11,0),"ル",ROUND(F394/H394,1)))</f>
        <v/>
      </c>
      <c r="J394" s="8" t="str">
        <f>IF(E394="","",IF(E394=VLOOKUP(A394,スキル!$A:$K,11,0),"Ｍ",ROUND(G394-I394,0)))</f>
        <v/>
      </c>
      <c r="K394" s="6" t="str">
        <f ca="1">IF(E394="","",IF(E394=VLOOKUP(A394,スキル!$A:$K,11,0),"Ａ",IF(E394=VLOOKUP(A394,スキル!$A:$K,11,0)-1,0,SUM(OFFSET(スキル!$A$2,MATCH(A394,スキル!$A$3:$A$1048576,0),E394+4,1,5-E394)))))</f>
        <v/>
      </c>
      <c r="L394" s="8">
        <f>IF(E394="",VLOOKUP(A394,スキル!$A:$K,10,0),IF(E394=VLOOKUP(A394,スキル!$A:$K,11,0),"Ｘ",J394+K394))</f>
        <v>32</v>
      </c>
      <c r="M394" s="9">
        <f>IF(C394="イベ","-",VLOOKUP(A394,スキル!$A:$K,10,0)*IF(C394="ハピ",10000,30000))</f>
        <v>960000</v>
      </c>
      <c r="N394" s="9">
        <f t="shared" si="0"/>
        <v>0</v>
      </c>
      <c r="O394" s="9">
        <f>IF(C394="イベ","-",IF(E394=VLOOKUP(A394,スキル!$A:$K,11,0),0,IF(C394="ハピ",L394*10000,L394*30000)))</f>
        <v>960000</v>
      </c>
      <c r="P394" s="6" t="s">
        <v>611</v>
      </c>
    </row>
    <row r="395" spans="1:16" ht="18" customHeight="1">
      <c r="A395" s="6">
        <v>393</v>
      </c>
      <c r="C395" s="6" t="s">
        <v>47</v>
      </c>
      <c r="D395" s="6" t="s">
        <v>612</v>
      </c>
      <c r="G395" s="6" t="str">
        <f>IF(E395="","",IF(E395=VLOOKUP(A395,スキル!$A:$K,11,0),"ス",VLOOKUP(A395,スキル!$A:$J,E395+4,FALSE)))</f>
        <v/>
      </c>
      <c r="H395" s="6" t="str">
        <f>IF(E395="","",IF(E395=VLOOKUP(A395,スキル!$A:$K,11,0),"キ",100/G395))</f>
        <v/>
      </c>
      <c r="I395" s="6" t="str">
        <f>IF(E395="","",IF(E395=VLOOKUP(A395,スキル!$A:$K,11,0),"ル",ROUND(F395/H395,1)))</f>
        <v/>
      </c>
      <c r="J395" s="8" t="str">
        <f>IF(E395="","",IF(E395=VLOOKUP(A395,スキル!$A:$K,11,0),"Ｍ",ROUND(G395-I395,0)))</f>
        <v/>
      </c>
      <c r="K395" s="6" t="str">
        <f ca="1">IF(E395="","",IF(E395=VLOOKUP(A395,スキル!$A:$K,11,0),"Ａ",IF(E395=VLOOKUP(A395,スキル!$A:$K,11,0)-1,0,SUM(OFFSET(スキル!$A$2,MATCH(A395,スキル!$A$3:$A$1048576,0),E395+4,1,5-E395)))))</f>
        <v/>
      </c>
      <c r="L395" s="8">
        <f>IF(E395="",VLOOKUP(A395,スキル!$A:$K,10,0),IF(E395=VLOOKUP(A395,スキル!$A:$K,11,0),"Ｘ",J395+K395))</f>
        <v>36</v>
      </c>
      <c r="M395" s="9">
        <f>IF(C395="イベ","-",VLOOKUP(A395,スキル!$A:$K,10,0)*IF(C395="ハピ",10000,30000))</f>
        <v>1080000</v>
      </c>
      <c r="N395" s="9">
        <f t="shared" si="0"/>
        <v>0</v>
      </c>
      <c r="O395" s="9">
        <f>IF(C395="イベ","-",IF(E395=VLOOKUP(A395,スキル!$A:$K,11,0),0,IF(C395="ハピ",L395*10000,L395*30000)))</f>
        <v>1080000</v>
      </c>
      <c r="P395" s="6" t="s">
        <v>613</v>
      </c>
    </row>
    <row r="396" spans="1:16" ht="18" customHeight="1">
      <c r="A396" s="6">
        <v>394</v>
      </c>
      <c r="C396" s="6" t="s">
        <v>47</v>
      </c>
      <c r="D396" s="6" t="s">
        <v>614</v>
      </c>
      <c r="G396" s="6" t="str">
        <f>IF(E396="","",IF(E396=VLOOKUP(A396,スキル!$A:$K,11,0),"ス",VLOOKUP(A396,スキル!$A:$J,E396+4,FALSE)))</f>
        <v/>
      </c>
      <c r="H396" s="6" t="str">
        <f>IF(E396="","",IF(E396=VLOOKUP(A396,スキル!$A:$K,11,0),"キ",100/G396))</f>
        <v/>
      </c>
      <c r="I396" s="6" t="str">
        <f>IF(E396="","",IF(E396=VLOOKUP(A396,スキル!$A:$K,11,0),"ル",ROUND(F396/H396,1)))</f>
        <v/>
      </c>
      <c r="J396" s="8" t="str">
        <f>IF(E396="","",IF(E396=VLOOKUP(A396,スキル!$A:$K,11,0),"Ｍ",ROUND(G396-I396,0)))</f>
        <v/>
      </c>
      <c r="K396" s="6" t="str">
        <f ca="1">IF(E396="","",IF(E396=VLOOKUP(A396,スキル!$A:$K,11,0),"Ａ",IF(E396=VLOOKUP(A396,スキル!$A:$K,11,0)-1,0,SUM(OFFSET(スキル!$A$2,MATCH(A396,スキル!$A$3:$A$1048576,0),E396+4,1,5-E396)))))</f>
        <v/>
      </c>
      <c r="L396" s="8">
        <f>IF(E396="",VLOOKUP(A396,スキル!$A:$K,10,0),IF(E396=VLOOKUP(A396,スキル!$A:$K,11,0),"Ｘ",J396+K396))</f>
        <v>29</v>
      </c>
      <c r="M396" s="9">
        <f>IF(C396="イベ","-",VLOOKUP(A396,スキル!$A:$K,10,0)*IF(C396="ハピ",10000,30000))</f>
        <v>870000</v>
      </c>
      <c r="N396" s="9">
        <f t="shared" si="0"/>
        <v>0</v>
      </c>
      <c r="O396" s="9">
        <f>IF(C396="イベ","-",IF(E396=VLOOKUP(A396,スキル!$A:$K,11,0),0,IF(C396="ハピ",L396*10000,L396*30000)))</f>
        <v>870000</v>
      </c>
      <c r="P396" s="6" t="s">
        <v>615</v>
      </c>
    </row>
    <row r="397" spans="1:16" ht="18" customHeight="1">
      <c r="A397" s="6">
        <v>395</v>
      </c>
      <c r="C397" s="6" t="s">
        <v>47</v>
      </c>
      <c r="D397" s="6" t="s">
        <v>616</v>
      </c>
      <c r="G397" s="6" t="str">
        <f>IF(E397="","",IF(E397=VLOOKUP(A397,スキル!$A:$K,11,0),"ス",VLOOKUP(A397,スキル!$A:$J,E397+4,FALSE)))</f>
        <v/>
      </c>
      <c r="H397" s="6" t="str">
        <f>IF(E397="","",IF(E397=VLOOKUP(A397,スキル!$A:$K,11,0),"キ",100/G397))</f>
        <v/>
      </c>
      <c r="I397" s="6" t="str">
        <f>IF(E397="","",IF(E397=VLOOKUP(A397,スキル!$A:$K,11,0),"ル",ROUND(F397/H397,1)))</f>
        <v/>
      </c>
      <c r="J397" s="8" t="str">
        <f>IF(E397="","",IF(E397=VLOOKUP(A397,スキル!$A:$K,11,0),"Ｍ",ROUND(G397-I397,0)))</f>
        <v/>
      </c>
      <c r="K397" s="6" t="str">
        <f ca="1">IF(E397="","",IF(E397=VLOOKUP(A397,スキル!$A:$K,11,0),"Ａ",IF(E397=VLOOKUP(A397,スキル!$A:$K,11,0)-1,0,SUM(OFFSET(スキル!$A$2,MATCH(A397,スキル!$A$3:$A$1048576,0),E397+4,1,5-E397)))))</f>
        <v/>
      </c>
      <c r="L397" s="8">
        <f>IF(E397="",VLOOKUP(A397,スキル!$A:$K,10,0),IF(E397=VLOOKUP(A397,スキル!$A:$K,11,0),"Ｘ",J397+K397))</f>
        <v>0</v>
      </c>
      <c r="M397" s="9">
        <f>IF(C397="イベ","-",VLOOKUP(A397,スキル!$A:$K,10,0)*IF(C397="ハピ",10000,30000))</f>
        <v>0</v>
      </c>
      <c r="N397" s="9">
        <f t="shared" si="0"/>
        <v>0</v>
      </c>
      <c r="O397" s="9">
        <f>IF(C397="イベ","-",IF(E397=VLOOKUP(A397,スキル!$A:$K,11,0),0,IF(C397="ハピ",L397*10000,L397*30000)))</f>
        <v>0</v>
      </c>
      <c r="P397" s="6" t="s">
        <v>617</v>
      </c>
    </row>
    <row r="398" spans="1:16" ht="18" customHeight="1">
      <c r="A398" s="6">
        <v>396</v>
      </c>
      <c r="C398" s="6" t="s">
        <v>47</v>
      </c>
      <c r="D398" s="6" t="s">
        <v>618</v>
      </c>
      <c r="G398" s="6" t="str">
        <f>IF(E398="","",IF(E398=VLOOKUP(A398,スキル!$A:$K,11,0),"ス",VLOOKUP(A398,スキル!$A:$J,E398+4,FALSE)))</f>
        <v/>
      </c>
      <c r="H398" s="6" t="str">
        <f>IF(E398="","",IF(E398=VLOOKUP(A398,スキル!$A:$K,11,0),"キ",100/G398))</f>
        <v/>
      </c>
      <c r="I398" s="6" t="str">
        <f>IF(E398="","",IF(E398=VLOOKUP(A398,スキル!$A:$K,11,0),"ル",ROUND(F398/H398,1)))</f>
        <v/>
      </c>
      <c r="J398" s="8" t="str">
        <f>IF(E398="","",IF(E398=VLOOKUP(A398,スキル!$A:$K,11,0),"Ｍ",ROUND(G398-I398,0)))</f>
        <v/>
      </c>
      <c r="K398" s="6" t="str">
        <f ca="1">IF(E398="","",IF(E398=VLOOKUP(A398,スキル!$A:$K,11,0),"Ａ",IF(E398=VLOOKUP(A398,スキル!$A:$K,11,0)-1,0,SUM(OFFSET(スキル!$A$2,MATCH(A398,スキル!$A$3:$A$1048576,0),E398+4,1,5-E398)))))</f>
        <v/>
      </c>
      <c r="L398" s="8">
        <f>IF(E398="",VLOOKUP(A398,スキル!$A:$K,10,0),IF(E398=VLOOKUP(A398,スキル!$A:$K,11,0),"Ｘ",J398+K398))</f>
        <v>0</v>
      </c>
      <c r="M398" s="9">
        <f>IF(C398="イベ","-",VLOOKUP(A398,スキル!$A:$K,10,0)*IF(C398="ハピ",10000,30000))</f>
        <v>0</v>
      </c>
      <c r="N398" s="9">
        <f t="shared" si="0"/>
        <v>0</v>
      </c>
      <c r="O398" s="9">
        <f>IF(C398="イベ","-",IF(E398=VLOOKUP(A398,スキル!$A:$K,11,0),0,IF(C398="ハピ",L398*10000,L398*30000)))</f>
        <v>0</v>
      </c>
      <c r="P398" s="6" t="s">
        <v>236</v>
      </c>
    </row>
    <row r="399" spans="1:16" ht="18" customHeight="1">
      <c r="A399" s="6">
        <v>397</v>
      </c>
      <c r="C399" s="6" t="s">
        <v>47</v>
      </c>
      <c r="D399" s="6" t="s">
        <v>619</v>
      </c>
      <c r="G399" s="6" t="str">
        <f>IF(E399="","",IF(E399=VLOOKUP(A399,スキル!$A:$K,11,0),"ス",VLOOKUP(A399,スキル!$A:$J,E399+4,FALSE)))</f>
        <v/>
      </c>
      <c r="H399" s="6" t="str">
        <f>IF(E399="","",IF(E399=VLOOKUP(A399,スキル!$A:$K,11,0),"キ",100/G399))</f>
        <v/>
      </c>
      <c r="I399" s="6" t="str">
        <f>IF(E399="","",IF(E399=VLOOKUP(A399,スキル!$A:$K,11,0),"ル",ROUND(F399/H399,1)))</f>
        <v/>
      </c>
      <c r="J399" s="8" t="str">
        <f>IF(E399="","",IF(E399=VLOOKUP(A399,スキル!$A:$K,11,0),"Ｍ",ROUND(G399-I399,0)))</f>
        <v/>
      </c>
      <c r="K399" s="6" t="str">
        <f ca="1">IF(E399="","",IF(E399=VLOOKUP(A399,スキル!$A:$K,11,0),"Ａ",IF(E399=VLOOKUP(A399,スキル!$A:$K,11,0)-1,0,SUM(OFFSET(スキル!$A$2,MATCH(A399,スキル!$A$3:$A$1048576,0),E399+4,1,5-E399)))))</f>
        <v/>
      </c>
      <c r="L399" s="8">
        <f>IF(E399="",VLOOKUP(A399,スキル!$A:$K,10,0),IF(E399=VLOOKUP(A399,スキル!$A:$K,11,0),"Ｘ",J399+K399))</f>
        <v>36</v>
      </c>
      <c r="M399" s="9">
        <f>IF(C399="イベ","-",VLOOKUP(A399,スキル!$A:$K,10,0)*IF(C399="ハピ",10000,30000))</f>
        <v>1080000</v>
      </c>
      <c r="N399" s="9">
        <f t="shared" si="0"/>
        <v>0</v>
      </c>
      <c r="O399" s="9">
        <f>IF(C399="イベ","-",IF(E399=VLOOKUP(A399,スキル!$A:$K,11,0),0,IF(C399="ハピ",L399*10000,L399*30000)))</f>
        <v>1080000</v>
      </c>
      <c r="P399" s="6" t="s">
        <v>585</v>
      </c>
    </row>
    <row r="400" spans="1:16" ht="18" customHeight="1">
      <c r="A400" s="6">
        <v>398</v>
      </c>
      <c r="C400" s="6" t="s">
        <v>47</v>
      </c>
      <c r="D400" s="6" t="s">
        <v>620</v>
      </c>
      <c r="G400" s="6" t="str">
        <f>IF(E400="","",IF(E400=VLOOKUP(A400,スキル!$A:$K,11,0),"ス",VLOOKUP(A400,スキル!$A:$J,E400+4,FALSE)))</f>
        <v/>
      </c>
      <c r="H400" s="6" t="str">
        <f>IF(E400="","",IF(E400=VLOOKUP(A400,スキル!$A:$K,11,0),"キ",100/G400))</f>
        <v/>
      </c>
      <c r="I400" s="6" t="str">
        <f>IF(E400="","",IF(E400=VLOOKUP(A400,スキル!$A:$K,11,0),"ル",ROUND(F400/H400,1)))</f>
        <v/>
      </c>
      <c r="J400" s="8" t="str">
        <f>IF(E400="","",IF(E400=VLOOKUP(A400,スキル!$A:$K,11,0),"Ｍ",ROUND(G400-I400,0)))</f>
        <v/>
      </c>
      <c r="K400" s="6" t="str">
        <f ca="1">IF(E400="","",IF(E400=VLOOKUP(A400,スキル!$A:$K,11,0),"Ａ",IF(E400=VLOOKUP(A400,スキル!$A:$K,11,0)-1,0,SUM(OFFSET(スキル!$A$2,MATCH(A400,スキル!$A$3:$A$1048576,0),E400+4,1,5-E400)))))</f>
        <v/>
      </c>
      <c r="L400" s="8">
        <f>IF(E400="",VLOOKUP(A400,スキル!$A:$K,10,0),IF(E400=VLOOKUP(A400,スキル!$A:$K,11,0),"Ｘ",J400+K400))</f>
        <v>32</v>
      </c>
      <c r="M400" s="9">
        <f>IF(C400="イベ","-",VLOOKUP(A400,スキル!$A:$K,10,0)*IF(C400="ハピ",10000,30000))</f>
        <v>960000</v>
      </c>
      <c r="N400" s="9">
        <f t="shared" si="0"/>
        <v>0</v>
      </c>
      <c r="O400" s="9">
        <f>IF(C400="イベ","-",IF(E400=VLOOKUP(A400,スキル!$A:$K,11,0),0,IF(C400="ハピ",L400*10000,L400*30000)))</f>
        <v>960000</v>
      </c>
      <c r="P400" s="6" t="s">
        <v>21</v>
      </c>
    </row>
    <row r="401" spans="1:16" ht="18" customHeight="1">
      <c r="A401" s="6">
        <v>399</v>
      </c>
      <c r="C401" s="6" t="s">
        <v>47</v>
      </c>
      <c r="D401" s="6" t="s">
        <v>621</v>
      </c>
      <c r="G401" s="6" t="str">
        <f>IF(E401="","",IF(E401=VLOOKUP(A401,スキル!$A:$K,11,0),"ス",VLOOKUP(A401,スキル!$A:$J,E401+4,FALSE)))</f>
        <v/>
      </c>
      <c r="H401" s="6" t="str">
        <f>IF(E401="","",IF(E401=VLOOKUP(A401,スキル!$A:$K,11,0),"キ",100/G401))</f>
        <v/>
      </c>
      <c r="I401" s="6" t="str">
        <f>IF(E401="","",IF(E401=VLOOKUP(A401,スキル!$A:$K,11,0),"ル",ROUND(F401/H401,1)))</f>
        <v/>
      </c>
      <c r="J401" s="8" t="str">
        <f>IF(E401="","",IF(E401=VLOOKUP(A401,スキル!$A:$K,11,0),"Ｍ",ROUND(G401-I401,0)))</f>
        <v/>
      </c>
      <c r="K401" s="6" t="str">
        <f ca="1">IF(E401="","",IF(E401=VLOOKUP(A401,スキル!$A:$K,11,0),"Ａ",IF(E401=VLOOKUP(A401,スキル!$A:$K,11,0)-1,0,SUM(OFFSET(スキル!$A$2,MATCH(A401,スキル!$A$3:$A$1048576,0),E401+4,1,5-E401)))))</f>
        <v/>
      </c>
      <c r="L401" s="8">
        <f>IF(E401="",VLOOKUP(A401,スキル!$A:$K,10,0),IF(E401=VLOOKUP(A401,スキル!$A:$K,11,0),"Ｘ",J401+K401))</f>
        <v>29</v>
      </c>
      <c r="M401" s="9">
        <f>IF(C401="イベ","-",VLOOKUP(A401,スキル!$A:$K,10,0)*IF(C401="ハピ",10000,30000))</f>
        <v>870000</v>
      </c>
      <c r="N401" s="9">
        <f t="shared" si="0"/>
        <v>0</v>
      </c>
      <c r="O401" s="9">
        <f>IF(C401="イベ","-",IF(E401=VLOOKUP(A401,スキル!$A:$K,11,0),0,IF(C401="ハピ",L401*10000,L401*30000)))</f>
        <v>870000</v>
      </c>
      <c r="P401" s="6" t="s">
        <v>49</v>
      </c>
    </row>
    <row r="402" spans="1:16" ht="18" customHeight="1">
      <c r="A402" s="6">
        <v>400</v>
      </c>
      <c r="C402" s="6" t="s">
        <v>47</v>
      </c>
      <c r="D402" s="6" t="s">
        <v>622</v>
      </c>
      <c r="G402" s="6" t="str">
        <f>IF(E402="","",IF(E402=VLOOKUP(A402,スキル!$A:$K,11,0),"ス",VLOOKUP(A402,スキル!$A:$J,E402+4,FALSE)))</f>
        <v/>
      </c>
      <c r="H402" s="6" t="str">
        <f>IF(E402="","",IF(E402=VLOOKUP(A402,スキル!$A:$K,11,0),"キ",100/G402))</f>
        <v/>
      </c>
      <c r="I402" s="6" t="str">
        <f>IF(E402="","",IF(E402=VLOOKUP(A402,スキル!$A:$K,11,0),"ル",ROUND(F402/H402,1)))</f>
        <v/>
      </c>
      <c r="J402" s="8" t="str">
        <f>IF(E402="","",IF(E402=VLOOKUP(A402,スキル!$A:$K,11,0),"Ｍ",ROUND(G402-I402,0)))</f>
        <v/>
      </c>
      <c r="K402" s="6" t="str">
        <f ca="1">IF(E402="","",IF(E402=VLOOKUP(A402,スキル!$A:$K,11,0),"Ａ",IF(E402=VLOOKUP(A402,スキル!$A:$K,11,0)-1,0,SUM(OFFSET(スキル!$A$2,MATCH(A402,スキル!$A$3:$A$1048576,0),E402+4,1,5-E402)))))</f>
        <v/>
      </c>
      <c r="L402" s="8">
        <f>IF(E402="",VLOOKUP(A402,スキル!$A:$K,10,0),IF(E402=VLOOKUP(A402,スキル!$A:$K,11,0),"Ｘ",J402+K402))</f>
        <v>32</v>
      </c>
      <c r="M402" s="9">
        <f>IF(C402="イベ","-",VLOOKUP(A402,スキル!$A:$K,10,0)*IF(C402="ハピ",10000,30000))</f>
        <v>960000</v>
      </c>
      <c r="N402" s="9">
        <f t="shared" si="0"/>
        <v>0</v>
      </c>
      <c r="O402" s="9">
        <f>IF(C402="イベ","-",IF(E402=VLOOKUP(A402,スキル!$A:$K,11,0),0,IF(C402="ハピ",L402*10000,L402*30000)))</f>
        <v>960000</v>
      </c>
      <c r="P402" s="6" t="s">
        <v>623</v>
      </c>
    </row>
    <row r="403" spans="1:16" ht="18" customHeight="1">
      <c r="A403" s="6">
        <v>401</v>
      </c>
      <c r="C403" s="6" t="s">
        <v>50</v>
      </c>
      <c r="D403" s="6" t="s">
        <v>624</v>
      </c>
      <c r="G403" s="6" t="str">
        <f>IF(E403="","",IF(E403=VLOOKUP(A403,スキル!$A:$K,11,0),"ス",VLOOKUP(A403,スキル!$A:$J,E403+4,FALSE)))</f>
        <v/>
      </c>
      <c r="H403" s="6" t="str">
        <f>IF(E403="","",IF(E403=VLOOKUP(A403,スキル!$A:$K,11,0),"キ",100/G403))</f>
        <v/>
      </c>
      <c r="I403" s="6" t="str">
        <f>IF(E403="","",IF(E403=VLOOKUP(A403,スキル!$A:$K,11,0),"ル",ROUND(F403/H403,1)))</f>
        <v/>
      </c>
      <c r="J403" s="8" t="str">
        <f>IF(E403="","",IF(E403=VLOOKUP(A403,スキル!$A:$K,11,0),"Ｍ",ROUND(G403-I403,0)))</f>
        <v/>
      </c>
      <c r="K403" s="6" t="str">
        <f ca="1">IF(E403="","",IF(E403=VLOOKUP(A403,スキル!$A:$K,11,0),"Ａ",IF(E403=VLOOKUP(A403,スキル!$A:$K,11,0)-1,0,SUM(OFFSET(スキル!$A$2,MATCH(A403,スキル!$A$3:$A$1048576,0),E403+4,1,5-E403)))))</f>
        <v/>
      </c>
      <c r="L403" s="8">
        <f>IF(E403="",VLOOKUP(A403,スキル!$A:$K,10,0),IF(E403=VLOOKUP(A403,スキル!$A:$K,11,0),"Ｘ",J403+K403))</f>
        <v>4</v>
      </c>
      <c r="M403" s="9" t="str">
        <f>IF(C403="イベ","-",VLOOKUP(A403,スキル!$A:$K,10,0)*IF(C403="ハピ",10000,30000))</f>
        <v>-</v>
      </c>
      <c r="N403" s="9" t="str">
        <f t="shared" si="0"/>
        <v>-</v>
      </c>
      <c r="O403" s="9" t="str">
        <f>IF(C403="イベ","-",IF(E403=VLOOKUP(A403,スキル!$A:$K,11,0),0,IF(C403="ハピ",L403*10000,L403*30000)))</f>
        <v>-</v>
      </c>
      <c r="P403" s="6" t="s">
        <v>38</v>
      </c>
    </row>
    <row r="404" spans="1:16" ht="18" customHeight="1">
      <c r="A404" s="6">
        <v>402</v>
      </c>
      <c r="B404" s="6">
        <v>103</v>
      </c>
      <c r="C404" s="6" t="s">
        <v>39</v>
      </c>
      <c r="D404" s="6" t="s">
        <v>625</v>
      </c>
      <c r="G404" s="6" t="str">
        <f>IF(E404="","",IF(E404=VLOOKUP(A404,スキル!$A:$K,11,0),"ス",VLOOKUP(A404,スキル!$A:$J,E404+4,FALSE)))</f>
        <v/>
      </c>
      <c r="H404" s="6" t="str">
        <f>IF(E404="","",IF(E404=VLOOKUP(A404,スキル!$A:$K,11,0),"キ",100/G404))</f>
        <v/>
      </c>
      <c r="I404" s="6" t="str">
        <f>IF(E404="","",IF(E404=VLOOKUP(A404,スキル!$A:$K,11,0),"ル",ROUND(F404/H404,1)))</f>
        <v/>
      </c>
      <c r="J404" s="8" t="str">
        <f>IF(E404="","",IF(E404=VLOOKUP(A404,スキル!$A:$K,11,0),"Ｍ",ROUND(G404-I404,0)))</f>
        <v/>
      </c>
      <c r="K404" s="6" t="str">
        <f ca="1">IF(E404="","",IF(E404=VLOOKUP(A404,スキル!$A:$K,11,0),"Ａ",IF(E404=VLOOKUP(A404,スキル!$A:$K,11,0)-1,0,SUM(OFFSET(スキル!$A$2,MATCH(A404,スキル!$A$3:$A$1048576,0),E404+4,1,5-E404)))))</f>
        <v/>
      </c>
      <c r="L404" s="8">
        <f>IF(E404="",VLOOKUP(A404,スキル!$A:$K,10,0),IF(E404=VLOOKUP(A404,スキル!$A:$K,11,0),"Ｘ",J404+K404))</f>
        <v>32</v>
      </c>
      <c r="M404" s="9">
        <f>IF(C404="イベ","-",VLOOKUP(A404,スキル!$A:$K,10,0)*IF(C404="ハピ",10000,30000))</f>
        <v>960000</v>
      </c>
      <c r="N404" s="9">
        <f t="shared" si="0"/>
        <v>0</v>
      </c>
      <c r="O404" s="9">
        <f>IF(C404="イベ","-",IF(E404=VLOOKUP(A404,スキル!$A:$K,11,0),0,IF(C404="ハピ",L404*10000,L404*30000)))</f>
        <v>960000</v>
      </c>
      <c r="P404" s="6" t="s">
        <v>23</v>
      </c>
    </row>
    <row r="405" spans="1:16" ht="18" customHeight="1">
      <c r="A405" s="6">
        <v>403</v>
      </c>
      <c r="C405" s="6" t="s">
        <v>47</v>
      </c>
      <c r="D405" s="6" t="s">
        <v>626</v>
      </c>
      <c r="G405" s="6" t="str">
        <f>IF(E405="","",IF(E405=VLOOKUP(A405,スキル!$A:$K,11,0),"ス",VLOOKUP(A405,スキル!$A:$J,E405+4,FALSE)))</f>
        <v/>
      </c>
      <c r="H405" s="6" t="str">
        <f>IF(E405="","",IF(E405=VLOOKUP(A405,スキル!$A:$K,11,0),"キ",100/G405))</f>
        <v/>
      </c>
      <c r="I405" s="6" t="str">
        <f>IF(E405="","",IF(E405=VLOOKUP(A405,スキル!$A:$K,11,0),"ル",ROUND(F405/H405,1)))</f>
        <v/>
      </c>
      <c r="J405" s="8" t="str">
        <f>IF(E405="","",IF(E405=VLOOKUP(A405,スキル!$A:$K,11,0),"Ｍ",ROUND(G405-I405,0)))</f>
        <v/>
      </c>
      <c r="K405" s="6" t="str">
        <f ca="1">IF(E405="","",IF(E405=VLOOKUP(A405,スキル!$A:$K,11,0),"Ａ",IF(E405=VLOOKUP(A405,スキル!$A:$K,11,0)-1,0,SUM(OFFSET(スキル!$A$2,MATCH(A405,スキル!$A$3:$A$1048576,0),E405+4,1,5-E405)))))</f>
        <v/>
      </c>
      <c r="L405" s="8">
        <f>IF(E405="",VLOOKUP(A405,スキル!$A:$K,10,0),IF(E405=VLOOKUP(A405,スキル!$A:$K,11,0),"Ｘ",J405+K405))</f>
        <v>29</v>
      </c>
      <c r="M405" s="9">
        <f>IF(C405="イベ","-",VLOOKUP(A405,スキル!$A:$K,10,0)*IF(C405="ハピ",10000,30000))</f>
        <v>870000</v>
      </c>
      <c r="N405" s="9">
        <f t="shared" si="0"/>
        <v>0</v>
      </c>
      <c r="O405" s="9">
        <f>IF(C405="イベ","-",IF(E405=VLOOKUP(A405,スキル!$A:$K,11,0),0,IF(C405="ハピ",L405*10000,L405*30000)))</f>
        <v>870000</v>
      </c>
      <c r="P405" s="6" t="s">
        <v>42</v>
      </c>
    </row>
    <row r="406" spans="1:16" ht="18" customHeight="1">
      <c r="A406" s="6">
        <v>404</v>
      </c>
      <c r="C406" s="6" t="s">
        <v>47</v>
      </c>
      <c r="D406" s="6" t="s">
        <v>627</v>
      </c>
      <c r="G406" s="6" t="str">
        <f>IF(E406="","",IF(E406=VLOOKUP(A406,スキル!$A:$K,11,0),"ス",VLOOKUP(A406,スキル!$A:$J,E406+4,FALSE)))</f>
        <v/>
      </c>
      <c r="H406" s="6" t="str">
        <f>IF(E406="","",IF(E406=VLOOKUP(A406,スキル!$A:$K,11,0),"キ",100/G406))</f>
        <v/>
      </c>
      <c r="I406" s="6" t="str">
        <f>IF(E406="","",IF(E406=VLOOKUP(A406,スキル!$A:$K,11,0),"ル",ROUND(F406/H406,1)))</f>
        <v/>
      </c>
      <c r="J406" s="8" t="str">
        <f>IF(E406="","",IF(E406=VLOOKUP(A406,スキル!$A:$K,11,0),"Ｍ",ROUND(G406-I406,0)))</f>
        <v/>
      </c>
      <c r="K406" s="6" t="str">
        <f ca="1">IF(E406="","",IF(E406=VLOOKUP(A406,スキル!$A:$K,11,0),"Ａ",IF(E406=VLOOKUP(A406,スキル!$A:$K,11,0)-1,0,SUM(OFFSET(スキル!$A$2,MATCH(A406,スキル!$A$3:$A$1048576,0),E406+4,1,5-E406)))))</f>
        <v/>
      </c>
      <c r="L406" s="8">
        <f>IF(E406="",VLOOKUP(A406,スキル!$A:$K,10,0),IF(E406=VLOOKUP(A406,スキル!$A:$K,11,0),"Ｘ",J406+K406))</f>
        <v>36</v>
      </c>
      <c r="M406" s="9">
        <f>IF(C406="イベ","-",VLOOKUP(A406,スキル!$A:$K,10,0)*IF(C406="ハピ",10000,30000))</f>
        <v>1080000</v>
      </c>
      <c r="N406" s="9">
        <f t="shared" si="0"/>
        <v>0</v>
      </c>
      <c r="O406" s="9">
        <f>IF(C406="イベ","-",IF(E406=VLOOKUP(A406,スキル!$A:$K,11,0),0,IF(C406="ハピ",L406*10000,L406*30000)))</f>
        <v>1080000</v>
      </c>
      <c r="P406" s="6" t="s">
        <v>628</v>
      </c>
    </row>
    <row r="407" spans="1:16" ht="18" customHeight="1">
      <c r="A407" s="6">
        <v>405</v>
      </c>
      <c r="C407" s="6" t="s">
        <v>47</v>
      </c>
      <c r="D407" s="6" t="s">
        <v>629</v>
      </c>
      <c r="G407" s="6" t="str">
        <f>IF(E407="","",IF(E407=VLOOKUP(A407,スキル!$A:$K,11,0),"ス",VLOOKUP(A407,スキル!$A:$J,E407+4,FALSE)))</f>
        <v/>
      </c>
      <c r="H407" s="6" t="str">
        <f>IF(E407="","",IF(E407=VLOOKUP(A407,スキル!$A:$K,11,0),"キ",100/G407))</f>
        <v/>
      </c>
      <c r="I407" s="6" t="str">
        <f>IF(E407="","",IF(E407=VLOOKUP(A407,スキル!$A:$K,11,0),"ル",ROUND(F407/H407,1)))</f>
        <v/>
      </c>
      <c r="J407" s="8" t="str">
        <f>IF(E407="","",IF(E407=VLOOKUP(A407,スキル!$A:$K,11,0),"Ｍ",ROUND(G407-I407,0)))</f>
        <v/>
      </c>
      <c r="K407" s="6" t="str">
        <f ca="1">IF(E407="","",IF(E407=VLOOKUP(A407,スキル!$A:$K,11,0),"Ａ",IF(E407=VLOOKUP(A407,スキル!$A:$K,11,0)-1,0,SUM(OFFSET(スキル!$A$2,MATCH(A407,スキル!$A$3:$A$1048576,0),E407+4,1,5-E407)))))</f>
        <v/>
      </c>
      <c r="L407" s="8">
        <f>IF(E407="",VLOOKUP(A407,スキル!$A:$K,10,0),IF(E407=VLOOKUP(A407,スキル!$A:$K,11,0),"Ｘ",J407+K407))</f>
        <v>36</v>
      </c>
      <c r="M407" s="9">
        <f>IF(C407="イベ","-",VLOOKUP(A407,スキル!$A:$K,10,0)*IF(C407="ハピ",10000,30000))</f>
        <v>1080000</v>
      </c>
      <c r="N407" s="9">
        <f t="shared" si="0"/>
        <v>0</v>
      </c>
      <c r="O407" s="9">
        <f>IF(C407="イベ","-",IF(E407=VLOOKUP(A407,スキル!$A:$K,11,0),0,IF(C407="ハピ",L407*10000,L407*30000)))</f>
        <v>1080000</v>
      </c>
      <c r="P407" s="6" t="s">
        <v>21</v>
      </c>
    </row>
    <row r="408" spans="1:16" ht="18" customHeight="1">
      <c r="A408" s="6">
        <v>406</v>
      </c>
      <c r="C408" s="6" t="s">
        <v>47</v>
      </c>
      <c r="D408" s="6" t="s">
        <v>630</v>
      </c>
      <c r="G408" s="6" t="str">
        <f>IF(E408="","",IF(E408=VLOOKUP(A408,スキル!$A:$K,11,0),"ス",VLOOKUP(A408,スキル!$A:$J,E408+4,FALSE)))</f>
        <v/>
      </c>
      <c r="H408" s="6" t="str">
        <f>IF(E408="","",IF(E408=VLOOKUP(A408,スキル!$A:$K,11,0),"キ",100/G408))</f>
        <v/>
      </c>
      <c r="I408" s="6" t="str">
        <f>IF(E408="","",IF(E408=VLOOKUP(A408,スキル!$A:$K,11,0),"ル",ROUND(F408/H408,1)))</f>
        <v/>
      </c>
      <c r="J408" s="8" t="str">
        <f>IF(E408="","",IF(E408=VLOOKUP(A408,スキル!$A:$K,11,0),"Ｍ",ROUND(G408-I408,0)))</f>
        <v/>
      </c>
      <c r="K408" s="6" t="str">
        <f ca="1">IF(E408="","",IF(E408=VLOOKUP(A408,スキル!$A:$K,11,0),"Ａ",IF(E408=VLOOKUP(A408,スキル!$A:$K,11,0)-1,0,SUM(OFFSET(スキル!$A$2,MATCH(A408,スキル!$A$3:$A$1048576,0),E408+4,1,5-E408)))))</f>
        <v/>
      </c>
      <c r="L408" s="8">
        <f>IF(E408="",VLOOKUP(A408,スキル!$A:$K,10,0),IF(E408=VLOOKUP(A408,スキル!$A:$K,11,0),"Ｘ",J408+K408))</f>
        <v>29</v>
      </c>
      <c r="M408" s="9">
        <f>IF(C408="イベ","-",VLOOKUP(A408,スキル!$A:$K,10,0)*IF(C408="ハピ",10000,30000))</f>
        <v>870000</v>
      </c>
      <c r="N408" s="9">
        <f t="shared" si="0"/>
        <v>0</v>
      </c>
      <c r="O408" s="9">
        <f>IF(C408="イベ","-",IF(E408=VLOOKUP(A408,スキル!$A:$K,11,0),0,IF(C408="ハピ",L408*10000,L408*30000)))</f>
        <v>870000</v>
      </c>
      <c r="P408" s="6" t="s">
        <v>613</v>
      </c>
    </row>
    <row r="409" spans="1:16" ht="18" customHeight="1">
      <c r="A409" s="6">
        <v>407</v>
      </c>
      <c r="C409" s="6" t="s">
        <v>50</v>
      </c>
      <c r="D409" s="6" t="s">
        <v>631</v>
      </c>
      <c r="G409" s="6" t="str">
        <f>IF(E409="","",IF(E409=VLOOKUP(A409,スキル!$A:$K,11,0),"ス",VLOOKUP(A409,スキル!$A:$J,E409+4,FALSE)))</f>
        <v/>
      </c>
      <c r="H409" s="6" t="str">
        <f>IF(E409="","",IF(E409=VLOOKUP(A409,スキル!$A:$K,11,0),"キ",100/G409))</f>
        <v/>
      </c>
      <c r="I409" s="6" t="str">
        <f>IF(E409="","",IF(E409=VLOOKUP(A409,スキル!$A:$K,11,0),"ル",ROUND(F409/H409,1)))</f>
        <v/>
      </c>
      <c r="J409" s="8" t="str">
        <f>IF(E409="","",IF(E409=VLOOKUP(A409,スキル!$A:$K,11,0),"Ｍ",ROUND(G409-I409,0)))</f>
        <v/>
      </c>
      <c r="K409" s="6" t="str">
        <f ca="1">IF(E409="","",IF(E409=VLOOKUP(A409,スキル!$A:$K,11,0),"Ａ",IF(E409=VLOOKUP(A409,スキル!$A:$K,11,0)-1,0,SUM(OFFSET(スキル!$A$2,MATCH(A409,スキル!$A$3:$A$1048576,0),E409+4,1,5-E409)))))</f>
        <v/>
      </c>
      <c r="L409" s="8">
        <f>IF(E409="",VLOOKUP(A409,スキル!$A:$K,10,0),IF(E409=VLOOKUP(A409,スキル!$A:$K,11,0),"Ｘ",J409+K409))</f>
        <v>0</v>
      </c>
      <c r="M409" s="9" t="str">
        <f>IF(C409="イベ","-",VLOOKUP(A409,スキル!$A:$K,10,0)*IF(C409="ハピ",10000,30000))</f>
        <v>-</v>
      </c>
      <c r="N409" s="9" t="str">
        <f t="shared" si="0"/>
        <v>-</v>
      </c>
      <c r="O409" s="9" t="str">
        <f>IF(C409="イベ","-",IF(E409=VLOOKUP(A409,スキル!$A:$K,11,0),0,IF(C409="ハピ",L409*10000,L409*30000)))</f>
        <v>-</v>
      </c>
      <c r="P409" s="6" t="s">
        <v>44</v>
      </c>
    </row>
    <row r="410" spans="1:16" ht="18" customHeight="1">
      <c r="A410" s="6">
        <v>408</v>
      </c>
      <c r="B410" s="6">
        <v>104</v>
      </c>
      <c r="C410" s="6" t="s">
        <v>39</v>
      </c>
      <c r="D410" s="6" t="s">
        <v>632</v>
      </c>
      <c r="G410" s="6" t="str">
        <f>IF(E410="","",IF(E410=VLOOKUP(A410,スキル!$A:$K,11,0),"ス",VLOOKUP(A410,スキル!$A:$J,E410+4,FALSE)))</f>
        <v/>
      </c>
      <c r="H410" s="6" t="str">
        <f>IF(E410="","",IF(E410=VLOOKUP(A410,スキル!$A:$K,11,0),"キ",100/G410))</f>
        <v/>
      </c>
      <c r="I410" s="6" t="str">
        <f>IF(E410="","",IF(E410=VLOOKUP(A410,スキル!$A:$K,11,0),"ル",ROUND(F410/H410,1)))</f>
        <v/>
      </c>
      <c r="J410" s="8" t="str">
        <f>IF(E410="","",IF(E410=VLOOKUP(A410,スキル!$A:$K,11,0),"Ｍ",ROUND(G410-I410,0)))</f>
        <v/>
      </c>
      <c r="K410" s="6" t="str">
        <f ca="1">IF(E410="","",IF(E410=VLOOKUP(A410,スキル!$A:$K,11,0),"Ａ",IF(E410=VLOOKUP(A410,スキル!$A:$K,11,0)-1,0,SUM(OFFSET(スキル!$A$2,MATCH(A410,スキル!$A$3:$A$1048576,0),E410+4,1,5-E410)))))</f>
        <v/>
      </c>
      <c r="L410" s="8">
        <f>IF(E410="",VLOOKUP(A410,スキル!$A:$K,10,0),IF(E410=VLOOKUP(A410,スキル!$A:$K,11,0),"Ｘ",J410+K410))</f>
        <v>32</v>
      </c>
      <c r="M410" s="9">
        <f>IF(C410="イベ","-",VLOOKUP(A410,スキル!$A:$K,10,0)*IF(C410="ハピ",10000,30000))</f>
        <v>960000</v>
      </c>
      <c r="N410" s="9">
        <f t="shared" si="0"/>
        <v>0</v>
      </c>
      <c r="O410" s="9">
        <f>IF(C410="イベ","-",IF(E410=VLOOKUP(A410,スキル!$A:$K,11,0),0,IF(C410="ハピ",L410*10000,L410*30000)))</f>
        <v>960000</v>
      </c>
      <c r="P410" s="6" t="s">
        <v>89</v>
      </c>
    </row>
    <row r="411" spans="1:16" ht="18" customHeight="1">
      <c r="A411" s="6">
        <v>409</v>
      </c>
      <c r="B411" s="6">
        <v>105</v>
      </c>
      <c r="C411" s="6" t="s">
        <v>39</v>
      </c>
      <c r="D411" s="6" t="s">
        <v>633</v>
      </c>
      <c r="G411" s="6" t="str">
        <f>IF(E411="","",IF(E411=VLOOKUP(A411,スキル!$A:$K,11,0),"ス",VLOOKUP(A411,スキル!$A:$J,E411+4,FALSE)))</f>
        <v/>
      </c>
      <c r="H411" s="6" t="str">
        <f>IF(E411="","",IF(E411=VLOOKUP(A411,スキル!$A:$K,11,0),"キ",100/G411))</f>
        <v/>
      </c>
      <c r="I411" s="6" t="str">
        <f>IF(E411="","",IF(E411=VLOOKUP(A411,スキル!$A:$K,11,0),"ル",ROUND(F411/H411,1)))</f>
        <v/>
      </c>
      <c r="J411" s="8" t="str">
        <f>IF(E411="","",IF(E411=VLOOKUP(A411,スキル!$A:$K,11,0),"Ｍ",ROUND(G411-I411,0)))</f>
        <v/>
      </c>
      <c r="K411" s="6" t="str">
        <f ca="1">IF(E411="","",IF(E411=VLOOKUP(A411,スキル!$A:$K,11,0),"Ａ",IF(E411=VLOOKUP(A411,スキル!$A:$K,11,0)-1,0,SUM(OFFSET(スキル!$A$2,MATCH(A411,スキル!$A$3:$A$1048576,0),E411+4,1,5-E411)))))</f>
        <v/>
      </c>
      <c r="L411" s="8">
        <f>IF(E411="",VLOOKUP(A411,スキル!$A:$K,10,0),IF(E411=VLOOKUP(A411,スキル!$A:$K,11,0),"Ｘ",J411+K411))</f>
        <v>32</v>
      </c>
      <c r="M411" s="9">
        <f>IF(C411="イベ","-",VLOOKUP(A411,スキル!$A:$K,10,0)*IF(C411="ハピ",10000,30000))</f>
        <v>960000</v>
      </c>
      <c r="N411" s="9">
        <f t="shared" si="0"/>
        <v>0</v>
      </c>
      <c r="O411" s="9">
        <f>IF(C411="イベ","-",IF(E411=VLOOKUP(A411,スキル!$A:$K,11,0),0,IF(C411="ハピ",L411*10000,L411*30000)))</f>
        <v>960000</v>
      </c>
      <c r="P411" s="6" t="s">
        <v>380</v>
      </c>
    </row>
    <row r="412" spans="1:16" ht="18" customHeight="1">
      <c r="A412" s="6">
        <v>410</v>
      </c>
      <c r="C412" s="6" t="s">
        <v>47</v>
      </c>
      <c r="D412" s="6" t="s">
        <v>634</v>
      </c>
      <c r="G412" s="6" t="str">
        <f>IF(E412="","",IF(E412=VLOOKUP(A412,スキル!$A:$K,11,0),"ス",VLOOKUP(A412,スキル!$A:$J,E412+4,FALSE)))</f>
        <v/>
      </c>
      <c r="H412" s="6" t="str">
        <f>IF(E412="","",IF(E412=VLOOKUP(A412,スキル!$A:$K,11,0),"キ",100/G412))</f>
        <v/>
      </c>
      <c r="I412" s="6" t="str">
        <f>IF(E412="","",IF(E412=VLOOKUP(A412,スキル!$A:$K,11,0),"ル",ROUND(F412/H412,1)))</f>
        <v/>
      </c>
      <c r="J412" s="8" t="str">
        <f>IF(E412="","",IF(E412=VLOOKUP(A412,スキル!$A:$K,11,0),"Ｍ",ROUND(G412-I412,0)))</f>
        <v/>
      </c>
      <c r="K412" s="6" t="str">
        <f ca="1">IF(E412="","",IF(E412=VLOOKUP(A412,スキル!$A:$K,11,0),"Ａ",IF(E412=VLOOKUP(A412,スキル!$A:$K,11,0)-1,0,SUM(OFFSET(スキル!$A$2,MATCH(A412,スキル!$A$3:$A$1048576,0),E412+4,1,5-E412)))))</f>
        <v/>
      </c>
      <c r="L412" s="8">
        <f>IF(E412="",VLOOKUP(A412,スキル!$A:$K,10,0),IF(E412=VLOOKUP(A412,スキル!$A:$K,11,0),"Ｘ",J412+K412))</f>
        <v>32</v>
      </c>
      <c r="M412" s="9">
        <f>IF(C412="イベ","-",VLOOKUP(A412,スキル!$A:$K,10,0)*IF(C412="ハピ",10000,30000))</f>
        <v>960000</v>
      </c>
      <c r="N412" s="9">
        <f t="shared" si="0"/>
        <v>0</v>
      </c>
      <c r="O412" s="9">
        <f>IF(C412="イベ","-",IF(E412=VLOOKUP(A412,スキル!$A:$K,11,0),0,IF(C412="ハピ",L412*10000,L412*30000)))</f>
        <v>960000</v>
      </c>
      <c r="P412" s="6" t="s">
        <v>635</v>
      </c>
    </row>
    <row r="413" spans="1:16" ht="18" customHeight="1">
      <c r="A413" s="6">
        <v>411</v>
      </c>
      <c r="C413" s="6" t="s">
        <v>47</v>
      </c>
      <c r="D413" s="6" t="s">
        <v>636</v>
      </c>
      <c r="G413" s="6" t="str">
        <f>IF(E413="","",IF(E413=VLOOKUP(A413,スキル!$A:$K,11,0),"ス",VLOOKUP(A413,スキル!$A:$J,E413+4,FALSE)))</f>
        <v/>
      </c>
      <c r="H413" s="6" t="str">
        <f>IF(E413="","",IF(E413=VLOOKUP(A413,スキル!$A:$K,11,0),"キ",100/G413))</f>
        <v/>
      </c>
      <c r="I413" s="6" t="str">
        <f>IF(E413="","",IF(E413=VLOOKUP(A413,スキル!$A:$K,11,0),"ル",ROUND(F413/H413,1)))</f>
        <v/>
      </c>
      <c r="J413" s="8" t="str">
        <f>IF(E413="","",IF(E413=VLOOKUP(A413,スキル!$A:$K,11,0),"Ｍ",ROUND(G413-I413,0)))</f>
        <v/>
      </c>
      <c r="K413" s="6" t="str">
        <f ca="1">IF(E413="","",IF(E413=VLOOKUP(A413,スキル!$A:$K,11,0),"Ａ",IF(E413=VLOOKUP(A413,スキル!$A:$K,11,0)-1,0,SUM(OFFSET(スキル!$A$2,MATCH(A413,スキル!$A$3:$A$1048576,0),E413+4,1,5-E413)))))</f>
        <v/>
      </c>
      <c r="L413" s="8">
        <f>IF(E413="",VLOOKUP(A413,スキル!$A:$K,10,0),IF(E413=VLOOKUP(A413,スキル!$A:$K,11,0),"Ｘ",J413+K413))</f>
        <v>36</v>
      </c>
      <c r="M413" s="9">
        <f>IF(C413="イベ","-",VLOOKUP(A413,スキル!$A:$K,10,0)*IF(C413="ハピ",10000,30000))</f>
        <v>1080000</v>
      </c>
      <c r="N413" s="9">
        <f t="shared" si="0"/>
        <v>0</v>
      </c>
      <c r="O413" s="9">
        <f>IF(C413="イベ","-",IF(E413=VLOOKUP(A413,スキル!$A:$K,11,0),0,IF(C413="ハピ",L413*10000,L413*30000)))</f>
        <v>1080000</v>
      </c>
      <c r="P413" s="6" t="s">
        <v>69</v>
      </c>
    </row>
    <row r="414" spans="1:16" ht="18" customHeight="1">
      <c r="A414" s="6">
        <v>412</v>
      </c>
      <c r="C414" s="6" t="s">
        <v>50</v>
      </c>
      <c r="D414" s="6" t="s">
        <v>637</v>
      </c>
      <c r="G414" s="6" t="str">
        <f>IF(E414="","",IF(E414=VLOOKUP(A414,スキル!$A:$K,11,0),"ス",VLOOKUP(A414,スキル!$A:$J,E414+4,FALSE)))</f>
        <v/>
      </c>
      <c r="H414" s="6" t="str">
        <f>IF(E414="","",IF(E414=VLOOKUP(A414,スキル!$A:$K,11,0),"キ",100/G414))</f>
        <v/>
      </c>
      <c r="I414" s="6" t="str">
        <f>IF(E414="","",IF(E414=VLOOKUP(A414,スキル!$A:$K,11,0),"ル",ROUND(F414/H414,1)))</f>
        <v/>
      </c>
      <c r="J414" s="8" t="str">
        <f>IF(E414="","",IF(E414=VLOOKUP(A414,スキル!$A:$K,11,0),"Ｍ",ROUND(G414-I414,0)))</f>
        <v/>
      </c>
      <c r="K414" s="6" t="str">
        <f ca="1">IF(E414="","",IF(E414=VLOOKUP(A414,スキル!$A:$K,11,0),"Ａ",IF(E414=VLOOKUP(A414,スキル!$A:$K,11,0)-1,0,SUM(OFFSET(スキル!$A$2,MATCH(A414,スキル!$A$3:$A$1048576,0),E414+4,1,5-E414)))))</f>
        <v/>
      </c>
      <c r="L414" s="8">
        <f>IF(E414="",VLOOKUP(A414,スキル!$A:$K,10,0),IF(E414=VLOOKUP(A414,スキル!$A:$K,11,0),"Ｘ",J414+K414))</f>
        <v>10</v>
      </c>
      <c r="M414" s="9" t="str">
        <f>IF(C414="イベ","-",VLOOKUP(A414,スキル!$A:$K,10,0)*IF(C414="ハピ",10000,30000))</f>
        <v>-</v>
      </c>
      <c r="N414" s="9" t="str">
        <f t="shared" si="0"/>
        <v>-</v>
      </c>
      <c r="O414" s="9" t="str">
        <f>IF(C414="イベ","-",IF(E414=VLOOKUP(A414,スキル!$A:$K,11,0),0,IF(C414="ハピ",L414*10000,L414*30000)))</f>
        <v>-</v>
      </c>
      <c r="P414" s="6" t="s">
        <v>638</v>
      </c>
    </row>
    <row r="415" spans="1:16" ht="18" customHeight="1">
      <c r="A415" s="6">
        <v>413</v>
      </c>
      <c r="C415" s="6" t="s">
        <v>47</v>
      </c>
      <c r="D415" s="6" t="s">
        <v>639</v>
      </c>
      <c r="G415" s="6" t="str">
        <f>IF(E415="","",IF(E415=VLOOKUP(A415,スキル!$A:$K,11,0),"ス",VLOOKUP(A415,スキル!$A:$J,E415+4,FALSE)))</f>
        <v/>
      </c>
      <c r="H415" s="6" t="str">
        <f>IF(E415="","",IF(E415=VLOOKUP(A415,スキル!$A:$K,11,0),"キ",100/G415))</f>
        <v/>
      </c>
      <c r="I415" s="6" t="str">
        <f>IF(E415="","",IF(E415=VLOOKUP(A415,スキル!$A:$K,11,0),"ル",ROUND(F415/H415,1)))</f>
        <v/>
      </c>
      <c r="J415" s="8" t="str">
        <f>IF(E415="","",IF(E415=VLOOKUP(A415,スキル!$A:$K,11,0),"Ｍ",ROUND(G415-I415,0)))</f>
        <v/>
      </c>
      <c r="K415" s="6" t="str">
        <f ca="1">IF(E415="","",IF(E415=VLOOKUP(A415,スキル!$A:$K,11,0),"Ａ",IF(E415=VLOOKUP(A415,スキル!$A:$K,11,0)-1,0,SUM(OFFSET(スキル!$A$2,MATCH(A415,スキル!$A$3:$A$1048576,0),E415+4,1,5-E415)))))</f>
        <v/>
      </c>
      <c r="L415" s="8">
        <f>IF(E415="",VLOOKUP(A415,スキル!$A:$K,10,0),IF(E415=VLOOKUP(A415,スキル!$A:$K,11,0),"Ｘ",J415+K415))</f>
        <v>36</v>
      </c>
      <c r="M415" s="9">
        <f>IF(C415="イベ","-",VLOOKUP(A415,スキル!$A:$K,10,0)*IF(C415="ハピ",10000,30000))</f>
        <v>1080000</v>
      </c>
      <c r="N415" s="9">
        <f t="shared" si="0"/>
        <v>0</v>
      </c>
      <c r="O415" s="9">
        <f>IF(C415="イベ","-",IF(E415=VLOOKUP(A415,スキル!$A:$K,11,0),0,IF(C415="ハピ",L415*10000,L415*30000)))</f>
        <v>1080000</v>
      </c>
      <c r="P415" s="6" t="s">
        <v>640</v>
      </c>
    </row>
    <row r="416" spans="1:16" ht="18" customHeight="1">
      <c r="A416" s="6">
        <v>414</v>
      </c>
      <c r="C416" s="6" t="s">
        <v>47</v>
      </c>
      <c r="D416" s="6" t="s">
        <v>641</v>
      </c>
      <c r="G416" s="6" t="str">
        <f>IF(E416="","",IF(E416=VLOOKUP(A416,スキル!$A:$K,11,0),"ス",VLOOKUP(A416,スキル!$A:$J,E416+4,FALSE)))</f>
        <v/>
      </c>
      <c r="H416" s="6" t="str">
        <f>IF(E416="","",IF(E416=VLOOKUP(A416,スキル!$A:$K,11,0),"キ",100/G416))</f>
        <v/>
      </c>
      <c r="I416" s="6" t="str">
        <f>IF(E416="","",IF(E416=VLOOKUP(A416,スキル!$A:$K,11,0),"ル",ROUND(F416/H416,1)))</f>
        <v/>
      </c>
      <c r="J416" s="8" t="str">
        <f>IF(E416="","",IF(E416=VLOOKUP(A416,スキル!$A:$K,11,0),"Ｍ",ROUND(G416-I416,0)))</f>
        <v/>
      </c>
      <c r="K416" s="6" t="str">
        <f ca="1">IF(E416="","",IF(E416=VLOOKUP(A416,スキル!$A:$K,11,0),"Ａ",IF(E416=VLOOKUP(A416,スキル!$A:$K,11,0)-1,0,SUM(OFFSET(スキル!$A$2,MATCH(A416,スキル!$A$3:$A$1048576,0),E416+4,1,5-E416)))))</f>
        <v/>
      </c>
      <c r="L416" s="8">
        <f>IF(E416="",VLOOKUP(A416,スキル!$A:$K,10,0),IF(E416=VLOOKUP(A416,スキル!$A:$K,11,0),"Ｘ",J416+K416))</f>
        <v>36</v>
      </c>
      <c r="M416" s="9">
        <f>IF(C416="イベ","-",VLOOKUP(A416,スキル!$A:$K,10,0)*IF(C416="ハピ",10000,30000))</f>
        <v>1080000</v>
      </c>
      <c r="N416" s="9">
        <f t="shared" si="0"/>
        <v>0</v>
      </c>
      <c r="O416" s="9">
        <f>IF(C416="イベ","-",IF(E416=VLOOKUP(A416,スキル!$A:$K,11,0),0,IF(C416="ハピ",L416*10000,L416*30000)))</f>
        <v>1080000</v>
      </c>
      <c r="P416" s="6" t="s">
        <v>642</v>
      </c>
    </row>
    <row r="417" spans="1:16" ht="18" customHeight="1">
      <c r="A417" s="6">
        <v>415</v>
      </c>
      <c r="C417" s="6" t="s">
        <v>47</v>
      </c>
      <c r="D417" s="6" t="s">
        <v>643</v>
      </c>
      <c r="G417" s="6" t="str">
        <f>IF(E417="","",IF(E417=VLOOKUP(A417,スキル!$A:$K,11,0),"ス",VLOOKUP(A417,スキル!$A:$J,E417+4,FALSE)))</f>
        <v/>
      </c>
      <c r="H417" s="6" t="str">
        <f>IF(E417="","",IF(E417=VLOOKUP(A417,スキル!$A:$K,11,0),"キ",100/G417))</f>
        <v/>
      </c>
      <c r="I417" s="6" t="str">
        <f>IF(E417="","",IF(E417=VLOOKUP(A417,スキル!$A:$K,11,0),"ル",ROUND(F417/H417,1)))</f>
        <v/>
      </c>
      <c r="J417" s="8" t="str">
        <f>IF(E417="","",IF(E417=VLOOKUP(A417,スキル!$A:$K,11,0),"Ｍ",ROUND(G417-I417,0)))</f>
        <v/>
      </c>
      <c r="K417" s="6" t="str">
        <f ca="1">IF(E417="","",IF(E417=VLOOKUP(A417,スキル!$A:$K,11,0),"Ａ",IF(E417=VLOOKUP(A417,スキル!$A:$K,11,0)-1,0,SUM(OFFSET(スキル!$A$2,MATCH(A417,スキル!$A$3:$A$1048576,0),E417+4,1,5-E417)))))</f>
        <v/>
      </c>
      <c r="L417" s="8">
        <f>IF(E417="",VLOOKUP(A417,スキル!$A:$K,10,0),IF(E417=VLOOKUP(A417,スキル!$A:$K,11,0),"Ｘ",J417+K417))</f>
        <v>32</v>
      </c>
      <c r="M417" s="9">
        <f>IF(C417="イベ","-",VLOOKUP(A417,スキル!$A:$K,10,0)*IF(C417="ハピ",10000,30000))</f>
        <v>960000</v>
      </c>
      <c r="N417" s="9">
        <f t="shared" si="0"/>
        <v>0</v>
      </c>
      <c r="O417" s="9">
        <f>IF(C417="イベ","-",IF(E417=VLOOKUP(A417,スキル!$A:$K,11,0),0,IF(C417="ハピ",L417*10000,L417*30000)))</f>
        <v>960000</v>
      </c>
      <c r="P417" s="6" t="s">
        <v>23</v>
      </c>
    </row>
    <row r="418" spans="1:16" ht="18" customHeight="1">
      <c r="A418" s="6">
        <v>416</v>
      </c>
      <c r="C418" s="6" t="s">
        <v>47</v>
      </c>
      <c r="D418" s="6" t="s">
        <v>644</v>
      </c>
      <c r="G418" s="6" t="str">
        <f>IF(E418="","",IF(E418=VLOOKUP(A418,スキル!$A:$K,11,0),"ス",VLOOKUP(A418,スキル!$A:$J,E418+4,FALSE)))</f>
        <v/>
      </c>
      <c r="H418" s="6" t="str">
        <f>IF(E418="","",IF(E418=VLOOKUP(A418,スキル!$A:$K,11,0),"キ",100/G418))</f>
        <v/>
      </c>
      <c r="I418" s="6" t="str">
        <f>IF(E418="","",IF(E418=VLOOKUP(A418,スキル!$A:$K,11,0),"ル",ROUND(F418/H418,1)))</f>
        <v/>
      </c>
      <c r="J418" s="8" t="str">
        <f>IF(E418="","",IF(E418=VLOOKUP(A418,スキル!$A:$K,11,0),"Ｍ",ROUND(G418-I418,0)))</f>
        <v/>
      </c>
      <c r="K418" s="6" t="str">
        <f ca="1">IF(E418="","",IF(E418=VLOOKUP(A418,スキル!$A:$K,11,0),"Ａ",IF(E418=VLOOKUP(A418,スキル!$A:$K,11,0)-1,0,SUM(OFFSET(スキル!$A$2,MATCH(A418,スキル!$A$3:$A$1048576,0),E418+4,1,5-E418)))))</f>
        <v/>
      </c>
      <c r="L418" s="8">
        <f>IF(E418="",VLOOKUP(A418,スキル!$A:$K,10,0),IF(E418=VLOOKUP(A418,スキル!$A:$K,11,0),"Ｘ",J418+K418))</f>
        <v>32</v>
      </c>
      <c r="M418" s="9">
        <f>IF(C418="イベ","-",VLOOKUP(A418,スキル!$A:$K,10,0)*IF(C418="ハピ",10000,30000))</f>
        <v>960000</v>
      </c>
      <c r="N418" s="9">
        <f t="shared" si="0"/>
        <v>0</v>
      </c>
      <c r="O418" s="9">
        <f>IF(C418="イベ","-",IF(E418=VLOOKUP(A418,スキル!$A:$K,11,0),0,IF(C418="ハピ",L418*10000,L418*30000)))</f>
        <v>960000</v>
      </c>
      <c r="P418" s="6" t="s">
        <v>645</v>
      </c>
    </row>
    <row r="419" spans="1:16" ht="18" customHeight="1">
      <c r="A419" s="6">
        <v>417</v>
      </c>
      <c r="C419" s="6" t="s">
        <v>50</v>
      </c>
      <c r="D419" s="6" t="s">
        <v>646</v>
      </c>
      <c r="G419" s="6" t="str">
        <f>IF(E419="","",IF(E419=VLOOKUP(A419,スキル!$A:$K,11,0),"ス",VLOOKUP(A419,スキル!$A:$J,E419+4,FALSE)))</f>
        <v/>
      </c>
      <c r="H419" s="6" t="str">
        <f>IF(E419="","",IF(E419=VLOOKUP(A419,スキル!$A:$K,11,0),"キ",100/G419))</f>
        <v/>
      </c>
      <c r="I419" s="6" t="str">
        <f>IF(E419="","",IF(E419=VLOOKUP(A419,スキル!$A:$K,11,0),"ル",ROUND(F419/H419,1)))</f>
        <v/>
      </c>
      <c r="J419" s="8" t="str">
        <f>IF(E419="","",IF(E419=VLOOKUP(A419,スキル!$A:$K,11,0),"Ｍ",ROUND(G419-I419,0)))</f>
        <v/>
      </c>
      <c r="K419" s="6" t="str">
        <f ca="1">IF(E419="","",IF(E419=VLOOKUP(A419,スキル!$A:$K,11,0),"Ａ",IF(E419=VLOOKUP(A419,スキル!$A:$K,11,0)-1,0,SUM(OFFSET(スキル!$A$2,MATCH(A419,スキル!$A$3:$A$1048576,0),E419+4,1,5-E419)))))</f>
        <v/>
      </c>
      <c r="L419" s="8">
        <f>IF(E419="",VLOOKUP(A419,スキル!$A:$K,10,0),IF(E419=VLOOKUP(A419,スキル!$A:$K,11,0),"Ｘ",J419+K419))</f>
        <v>15</v>
      </c>
      <c r="M419" s="9" t="str">
        <f>IF(C419="イベ","-",VLOOKUP(A419,スキル!$A:$K,10,0)*IF(C419="ハピ",10000,30000))</f>
        <v>-</v>
      </c>
      <c r="N419" s="9" t="str">
        <f t="shared" si="0"/>
        <v>-</v>
      </c>
      <c r="O419" s="9" t="str">
        <f>IF(C419="イベ","-",IF(E419=VLOOKUP(A419,スキル!$A:$K,11,0),0,IF(C419="ハピ",L419*10000,L419*30000)))</f>
        <v>-</v>
      </c>
      <c r="P419" s="6" t="s">
        <v>308</v>
      </c>
    </row>
    <row r="420" spans="1:16" ht="18" customHeight="1">
      <c r="A420" s="6">
        <v>418</v>
      </c>
      <c r="B420" s="6">
        <v>106</v>
      </c>
      <c r="C420" s="6" t="s">
        <v>39</v>
      </c>
      <c r="D420" s="6" t="s">
        <v>647</v>
      </c>
      <c r="G420" s="6" t="str">
        <f>IF(E420="","",IF(E420=VLOOKUP(A420,スキル!$A:$K,11,0),"ス",VLOOKUP(A420,スキル!$A:$J,E420+4,FALSE)))</f>
        <v/>
      </c>
      <c r="H420" s="6" t="str">
        <f>IF(E420="","",IF(E420=VLOOKUP(A420,スキル!$A:$K,11,0),"キ",100/G420))</f>
        <v/>
      </c>
      <c r="I420" s="6" t="str">
        <f>IF(E420="","",IF(E420=VLOOKUP(A420,スキル!$A:$K,11,0),"ル",ROUND(F420/H420,1)))</f>
        <v/>
      </c>
      <c r="J420" s="8" t="str">
        <f>IF(E420="","",IF(E420=VLOOKUP(A420,スキル!$A:$K,11,0),"Ｍ",ROUND(G420-I420,0)))</f>
        <v/>
      </c>
      <c r="K420" s="6" t="str">
        <f ca="1">IF(E420="","",IF(E420=VLOOKUP(A420,スキル!$A:$K,11,0),"Ａ",IF(E420=VLOOKUP(A420,スキル!$A:$K,11,0)-1,0,SUM(OFFSET(スキル!$A$2,MATCH(A420,スキル!$A$3:$A$1048576,0),E420+4,1,5-E420)))))</f>
        <v/>
      </c>
      <c r="L420" s="8">
        <f>IF(E420="",VLOOKUP(A420,スキル!$A:$K,10,0),IF(E420=VLOOKUP(A420,スキル!$A:$K,11,0),"Ｘ",J420+K420))</f>
        <v>29</v>
      </c>
      <c r="M420" s="9">
        <f>IF(C420="イベ","-",VLOOKUP(A420,スキル!$A:$K,10,0)*IF(C420="ハピ",10000,30000))</f>
        <v>870000</v>
      </c>
      <c r="N420" s="9">
        <f t="shared" si="0"/>
        <v>0</v>
      </c>
      <c r="O420" s="9">
        <f>IF(C420="イベ","-",IF(E420=VLOOKUP(A420,スキル!$A:$K,11,0),0,IF(C420="ハピ",L420*10000,L420*30000)))</f>
        <v>870000</v>
      </c>
      <c r="P420" s="6" t="s">
        <v>648</v>
      </c>
    </row>
    <row r="421" spans="1:16" ht="18" customHeight="1">
      <c r="A421" s="6">
        <v>419</v>
      </c>
      <c r="B421" s="6">
        <v>107</v>
      </c>
      <c r="C421" s="6" t="s">
        <v>39</v>
      </c>
      <c r="D421" s="6" t="s">
        <v>649</v>
      </c>
      <c r="G421" s="6" t="str">
        <f>IF(E421="","",IF(E421=VLOOKUP(A421,スキル!$A:$K,11,0),"ス",VLOOKUP(A421,スキル!$A:$J,E421+4,FALSE)))</f>
        <v/>
      </c>
      <c r="H421" s="6" t="str">
        <f>IF(E421="","",IF(E421=VLOOKUP(A421,スキル!$A:$K,11,0),"キ",100/G421))</f>
        <v/>
      </c>
      <c r="I421" s="6" t="str">
        <f>IF(E421="","",IF(E421=VLOOKUP(A421,スキル!$A:$K,11,0),"ル",ROUND(F421/H421,1)))</f>
        <v/>
      </c>
      <c r="J421" s="8" t="str">
        <f>IF(E421="","",IF(E421=VLOOKUP(A421,スキル!$A:$K,11,0),"Ｍ",ROUND(G421-I421,0)))</f>
        <v/>
      </c>
      <c r="K421" s="6" t="str">
        <f ca="1">IF(E421="","",IF(E421=VLOOKUP(A421,スキル!$A:$K,11,0),"Ａ",IF(E421=VLOOKUP(A421,スキル!$A:$K,11,0)-1,0,SUM(OFFSET(スキル!$A$2,MATCH(A421,スキル!$A$3:$A$1048576,0),E421+4,1,5-E421)))))</f>
        <v/>
      </c>
      <c r="L421" s="8">
        <f>IF(E421="",VLOOKUP(A421,スキル!$A:$K,10,0),IF(E421=VLOOKUP(A421,スキル!$A:$K,11,0),"Ｘ",J421+K421))</f>
        <v>29</v>
      </c>
      <c r="M421" s="9">
        <f>IF(C421="イベ","-",VLOOKUP(A421,スキル!$A:$K,10,0)*IF(C421="ハピ",10000,30000))</f>
        <v>870000</v>
      </c>
      <c r="N421" s="9">
        <f t="shared" si="0"/>
        <v>0</v>
      </c>
      <c r="O421" s="9">
        <f>IF(C421="イベ","-",IF(E421=VLOOKUP(A421,スキル!$A:$K,11,0),0,IF(C421="ハピ",L421*10000,L421*30000)))</f>
        <v>870000</v>
      </c>
      <c r="P421" s="6" t="s">
        <v>23</v>
      </c>
    </row>
    <row r="422" spans="1:16" ht="18" customHeight="1">
      <c r="A422" s="11">
        <v>420</v>
      </c>
      <c r="B422" s="12"/>
      <c r="C422" s="12" t="s">
        <v>47</v>
      </c>
      <c r="D422" s="12" t="s">
        <v>650</v>
      </c>
      <c r="E422" s="11"/>
      <c r="F422" s="11"/>
      <c r="G422" s="6" t="str">
        <f>IF(E422="","",IF(E422=VLOOKUP(A422,スキル!$A:$K,11,0),"ス",VLOOKUP(A422,スキル!$A:$J,E422+4,FALSE)))</f>
        <v/>
      </c>
      <c r="H422" s="6" t="str">
        <f>IF(E422="","",IF(E422=VLOOKUP(A422,スキル!$A:$K,11,0),"キ",100/G422))</f>
        <v/>
      </c>
      <c r="I422" s="6" t="str">
        <f>IF(E422="","",IF(E422=VLOOKUP(A422,スキル!$A:$K,11,0),"ル",ROUND(F422/H422,1)))</f>
        <v/>
      </c>
      <c r="J422" s="8" t="str">
        <f>IF(E422="","",IF(E422=VLOOKUP(A422,スキル!$A:$K,11,0),"Ｍ",ROUND(G422-I422,0)))</f>
        <v/>
      </c>
      <c r="K422" s="6" t="str">
        <f ca="1">IF(E422="","",IF(E422=VLOOKUP(A422,スキル!$A:$K,11,0),"Ａ",IF(E422=VLOOKUP(A422,スキル!$A:$K,11,0)-1,0,SUM(OFFSET(スキル!$A$2,MATCH(A422,スキル!$A$3:$A$1048576,0),E422+4,1,5-E422)))))</f>
        <v/>
      </c>
      <c r="L422" s="8">
        <f>IF(E422="",VLOOKUP(A422,スキル!$A:$K,10,0),IF(E422=VLOOKUP(A422,スキル!$A:$K,11,0),"Ｘ",J422+K422))</f>
        <v>32</v>
      </c>
      <c r="M422" s="9">
        <f>IF(C422="イベ","-",VLOOKUP(A422,スキル!$A:$K,10,0)*IF(C422="ハピ",10000,30000))</f>
        <v>960000</v>
      </c>
      <c r="N422" s="9">
        <f t="shared" si="0"/>
        <v>0</v>
      </c>
      <c r="O422" s="9">
        <f>IF(C422="イベ","-",IF(E422=VLOOKUP(A422,スキル!$A:$K,11,0),0,IF(C422="ハピ",L422*10000,L422*30000)))</f>
        <v>960000</v>
      </c>
      <c r="P422" s="12" t="s">
        <v>651</v>
      </c>
    </row>
    <row r="423" spans="1:16" ht="18" customHeight="1">
      <c r="A423" s="11">
        <v>421</v>
      </c>
      <c r="B423" s="11">
        <v>108</v>
      </c>
      <c r="C423" s="12" t="s">
        <v>39</v>
      </c>
      <c r="D423" s="12" t="s">
        <v>652</v>
      </c>
      <c r="E423" s="11"/>
      <c r="F423" s="11"/>
      <c r="G423" s="6" t="str">
        <f>IF(E423="","",IF(E423=VLOOKUP(A423,スキル!$A:$K,11,0),"ス",VLOOKUP(A423,スキル!$A:$J,E423+4,FALSE)))</f>
        <v/>
      </c>
      <c r="H423" s="6" t="str">
        <f>IF(E423="","",IF(E423=VLOOKUP(A423,スキル!$A:$K,11,0),"キ",100/G423))</f>
        <v/>
      </c>
      <c r="I423" s="6" t="str">
        <f>IF(E423="","",IF(E423=VLOOKUP(A423,スキル!$A:$K,11,0),"ル",ROUND(F423/H423,1)))</f>
        <v/>
      </c>
      <c r="J423" s="8" t="str">
        <f>IF(E423="","",IF(E423=VLOOKUP(A423,スキル!$A:$K,11,0),"Ｍ",ROUND(G423-I423,0)))</f>
        <v/>
      </c>
      <c r="K423" s="6" t="str">
        <f ca="1">IF(E423="","",IF(E423=VLOOKUP(A423,スキル!$A:$K,11,0),"Ａ",IF(E423=VLOOKUP(A423,スキル!$A:$K,11,0)-1,0,SUM(OFFSET(スキル!$A$2,MATCH(A423,スキル!$A$3:$A$1048576,0),E423+4,1,5-E423)))))</f>
        <v/>
      </c>
      <c r="L423" s="8">
        <f>IF(E423="",VLOOKUP(A423,スキル!$A:$K,10,0),IF(E423=VLOOKUP(A423,スキル!$A:$K,11,0),"Ｘ",J423+K423))</f>
        <v>29</v>
      </c>
      <c r="M423" s="9">
        <f>IF(C423="イベ","-",VLOOKUP(A423,スキル!$A:$K,10,0)*IF(C423="ハピ",10000,30000))</f>
        <v>870000</v>
      </c>
      <c r="N423" s="9">
        <f t="shared" si="0"/>
        <v>0</v>
      </c>
      <c r="O423" s="9">
        <f>IF(C423="イベ","-",IF(E423=VLOOKUP(A423,スキル!$A:$K,11,0),0,IF(C423="ハピ",L423*10000,L423*30000)))</f>
        <v>870000</v>
      </c>
      <c r="P423" s="12" t="s">
        <v>653</v>
      </c>
    </row>
    <row r="424" spans="1:16" ht="18" customHeight="1">
      <c r="A424" s="11">
        <v>422</v>
      </c>
      <c r="B424" s="12"/>
      <c r="C424" s="12" t="s">
        <v>47</v>
      </c>
      <c r="D424" s="12" t="s">
        <v>654</v>
      </c>
      <c r="E424" s="11"/>
      <c r="F424" s="11"/>
      <c r="G424" s="6" t="str">
        <f>IF(E424="","",IF(E424=VLOOKUP(A424,スキル!$A:$K,11,0),"ス",VLOOKUP(A424,スキル!$A:$J,E424+4,FALSE)))</f>
        <v/>
      </c>
      <c r="H424" s="6" t="str">
        <f>IF(E424="","",IF(E424=VLOOKUP(A424,スキル!$A:$K,11,0),"キ",100/G424))</f>
        <v/>
      </c>
      <c r="I424" s="6" t="str">
        <f>IF(E424="","",IF(E424=VLOOKUP(A424,スキル!$A:$K,11,0),"ル",ROUND(F424/H424,1)))</f>
        <v/>
      </c>
      <c r="J424" s="8" t="str">
        <f>IF(E424="","",IF(E424=VLOOKUP(A424,スキル!$A:$K,11,0),"Ｍ",ROUND(G424-I424,0)))</f>
        <v/>
      </c>
      <c r="K424" s="6" t="str">
        <f ca="1">IF(E424="","",IF(E424=VLOOKUP(A424,スキル!$A:$K,11,0),"Ａ",IF(E424=VLOOKUP(A424,スキル!$A:$K,11,0)-1,0,SUM(OFFSET(スキル!$A$2,MATCH(A424,スキル!$A$3:$A$1048576,0),E424+4,1,5-E424)))))</f>
        <v/>
      </c>
      <c r="L424" s="8">
        <f>IF(E424="",VLOOKUP(A424,スキル!$A:$K,10,0),IF(E424=VLOOKUP(A424,スキル!$A:$K,11,0),"Ｘ",J424+K424))</f>
        <v>36</v>
      </c>
      <c r="M424" s="9">
        <f>IF(C424="イベ","-",VLOOKUP(A424,スキル!$A:$K,10,0)*IF(C424="ハピ",10000,30000))</f>
        <v>1080000</v>
      </c>
      <c r="N424" s="9">
        <f t="shared" si="0"/>
        <v>0</v>
      </c>
      <c r="O424" s="9">
        <f>IF(C424="イベ","-",IF(E424=VLOOKUP(A424,スキル!$A:$K,11,0),0,IF(C424="ハピ",L424*10000,L424*30000)))</f>
        <v>1080000</v>
      </c>
      <c r="P424" s="12" t="s">
        <v>640</v>
      </c>
    </row>
    <row r="425" spans="1:16" ht="18" customHeight="1">
      <c r="A425" s="7">
        <v>423</v>
      </c>
      <c r="C425" s="12" t="s">
        <v>47</v>
      </c>
      <c r="D425" s="13" t="s">
        <v>655</v>
      </c>
      <c r="G425" s="6" t="str">
        <f>IF(E425="","",IF(E425=VLOOKUP(A425,スキル!$A:$K,11,0),"ス",VLOOKUP(A425,スキル!$A:$J,E425+4,FALSE)))</f>
        <v/>
      </c>
      <c r="H425" s="6" t="str">
        <f>IF(E425="","",IF(E425=VLOOKUP(A425,スキル!$A:$K,11,0),"キ",100/G425))</f>
        <v/>
      </c>
      <c r="I425" s="6" t="str">
        <f>IF(E425="","",IF(E425=VLOOKUP(A425,スキル!$A:$K,11,0),"ル",ROUND(F425/H425,1)))</f>
        <v/>
      </c>
      <c r="J425" s="8" t="str">
        <f>IF(E425="","",IF(E425=VLOOKUP(A425,スキル!$A:$K,11,0),"Ｍ",ROUND(G425-I425,0)))</f>
        <v/>
      </c>
      <c r="K425" s="6" t="str">
        <f ca="1">IF(E425="","",IF(E425=VLOOKUP(A425,スキル!$A:$K,11,0),"Ａ",IF(E425=VLOOKUP(A425,スキル!$A:$K,11,0)-1,0,SUM(OFFSET(スキル!$A$2,MATCH(A425,スキル!$A$3:$A$1048576,0),E425+4,1,5-E425)))))</f>
        <v/>
      </c>
      <c r="L425" s="8">
        <f>IF(E425="",VLOOKUP(A425,スキル!$A:$K,10,0),IF(E425=VLOOKUP(A425,スキル!$A:$K,11,0),"Ｘ",J425+K425))</f>
        <v>32</v>
      </c>
      <c r="M425" s="9">
        <f>IF(C425="イベ","-",VLOOKUP(A425,スキル!$A:$K,10,0)*IF(C425="ハピ",10000,30000))</f>
        <v>960000</v>
      </c>
      <c r="N425" s="9">
        <f t="shared" si="0"/>
        <v>0</v>
      </c>
      <c r="O425" s="9">
        <f>IF(C425="イベ","-",IF(E425=VLOOKUP(A425,スキル!$A:$K,11,0),0,IF(C425="ハピ",L425*10000,L425*30000)))</f>
        <v>960000</v>
      </c>
      <c r="P425" s="7" t="s">
        <v>38</v>
      </c>
    </row>
    <row r="426" spans="1:16" ht="18" customHeight="1">
      <c r="A426" s="7">
        <v>424</v>
      </c>
      <c r="B426" s="7">
        <v>109</v>
      </c>
      <c r="C426" s="12" t="s">
        <v>39</v>
      </c>
      <c r="D426" s="7" t="s">
        <v>656</v>
      </c>
      <c r="G426" s="6" t="str">
        <f>IF(E426="","",IF(E426=VLOOKUP(A426,スキル!$A:$K,11,0),"ス",VLOOKUP(A426,スキル!$A:$J,E426+4,FALSE)))</f>
        <v/>
      </c>
      <c r="H426" s="6" t="str">
        <f>IF(E426="","",IF(E426=VLOOKUP(A426,スキル!$A:$K,11,0),"キ",100/G426))</f>
        <v/>
      </c>
      <c r="I426" s="6" t="str">
        <f>IF(E426="","",IF(E426=VLOOKUP(A426,スキル!$A:$K,11,0),"ル",ROUND(F426/H426,1)))</f>
        <v/>
      </c>
      <c r="J426" s="8" t="str">
        <f>IF(E426="","",IF(E426=VLOOKUP(A426,スキル!$A:$K,11,0),"Ｍ",ROUND(G426-I426,0)))</f>
        <v/>
      </c>
      <c r="K426" s="6" t="str">
        <f ca="1">IF(E426="","",IF(E426=VLOOKUP(A426,スキル!$A:$K,11,0),"Ａ",IF(E426=VLOOKUP(A426,スキル!$A:$K,11,0)-1,0,SUM(OFFSET(スキル!$A$2,MATCH(A426,スキル!$A$3:$A$1048576,0),E426+4,1,5-E426)))))</f>
        <v/>
      </c>
      <c r="L426" s="8">
        <f>IF(E426="",VLOOKUP(A426,スキル!$A:$K,10,0),IF(E426=VLOOKUP(A426,スキル!$A:$K,11,0),"Ｘ",J426+K426))</f>
        <v>29</v>
      </c>
      <c r="M426" s="9">
        <f>IF(C426="イベ","-",VLOOKUP(A426,スキル!$A:$K,10,0)*IF(C426="ハピ",10000,30000))</f>
        <v>870000</v>
      </c>
      <c r="N426" s="9">
        <f t="shared" si="0"/>
        <v>0</v>
      </c>
      <c r="O426" s="9">
        <f>IF(C426="イベ","-",IF(E426=VLOOKUP(A426,スキル!$A:$K,11,0),0,IF(C426="ハピ",L426*10000,L426*30000)))</f>
        <v>870000</v>
      </c>
      <c r="P426" s="13" t="s">
        <v>657</v>
      </c>
    </row>
    <row r="427" spans="1:16" ht="18" customHeight="1">
      <c r="M427" s="5"/>
      <c r="N427" s="5"/>
      <c r="O427" s="5"/>
    </row>
    <row r="428" spans="1:16" ht="18" customHeight="1">
      <c r="M428" s="5"/>
      <c r="N428" s="5"/>
      <c r="O428" s="5"/>
    </row>
    <row r="429" spans="1:16" ht="18" customHeight="1">
      <c r="M429" s="5"/>
      <c r="N429" s="5"/>
      <c r="O429" s="5"/>
    </row>
    <row r="430" spans="1:16" ht="18" customHeight="1">
      <c r="M430" s="5"/>
      <c r="N430" s="5"/>
      <c r="O430" s="5"/>
    </row>
    <row r="431" spans="1:16" ht="18" customHeight="1">
      <c r="M431" s="5"/>
      <c r="N431" s="5"/>
      <c r="O431" s="5"/>
    </row>
    <row r="432" spans="1:16" ht="18" customHeight="1">
      <c r="M432" s="5"/>
      <c r="N432" s="5"/>
      <c r="O432" s="5"/>
    </row>
    <row r="433" spans="13:15" ht="18" customHeight="1">
      <c r="M433" s="5"/>
      <c r="N433" s="5"/>
      <c r="O433" s="5"/>
    </row>
    <row r="434" spans="13:15" ht="18" customHeight="1">
      <c r="M434" s="5"/>
      <c r="N434" s="5"/>
      <c r="O434" s="5"/>
    </row>
    <row r="435" spans="13:15" ht="18" customHeight="1">
      <c r="M435" s="5"/>
      <c r="N435" s="5"/>
      <c r="O435" s="5"/>
    </row>
    <row r="436" spans="13:15" ht="18" customHeight="1">
      <c r="M436" s="5"/>
      <c r="N436" s="5"/>
      <c r="O436" s="5"/>
    </row>
    <row r="437" spans="13:15" ht="18" customHeight="1">
      <c r="M437" s="5"/>
      <c r="N437" s="5"/>
      <c r="O437" s="5"/>
    </row>
    <row r="438" spans="13:15" ht="18" customHeight="1">
      <c r="M438" s="5"/>
      <c r="N438" s="5"/>
      <c r="O438" s="5"/>
    </row>
    <row r="439" spans="13:15" ht="18" customHeight="1">
      <c r="M439" s="5"/>
      <c r="N439" s="5"/>
      <c r="O439" s="5"/>
    </row>
    <row r="440" spans="13:15" ht="18" customHeight="1">
      <c r="M440" s="5"/>
      <c r="N440" s="5"/>
      <c r="O440" s="5"/>
    </row>
    <row r="441" spans="13:15" ht="18" customHeight="1">
      <c r="M441" s="5"/>
      <c r="N441" s="5"/>
      <c r="O441" s="5"/>
    </row>
    <row r="442" spans="13:15" ht="18" customHeight="1">
      <c r="M442" s="5"/>
      <c r="N442" s="5"/>
      <c r="O442" s="5"/>
    </row>
    <row r="443" spans="13:15" ht="18" customHeight="1">
      <c r="M443" s="5"/>
      <c r="N443" s="5"/>
      <c r="O443" s="5"/>
    </row>
    <row r="444" spans="13:15" ht="18" customHeight="1">
      <c r="M444" s="5"/>
      <c r="N444" s="5"/>
      <c r="O444" s="5"/>
    </row>
    <row r="445" spans="13:15" ht="18" customHeight="1">
      <c r="M445" s="5"/>
      <c r="N445" s="5"/>
      <c r="O445" s="5"/>
    </row>
    <row r="446" spans="13:15" ht="18" customHeight="1">
      <c r="M446" s="5"/>
      <c r="N446" s="5"/>
      <c r="O446" s="5"/>
    </row>
    <row r="447" spans="13:15" ht="18" customHeight="1">
      <c r="M447" s="5"/>
      <c r="N447" s="5"/>
      <c r="O447" s="5"/>
    </row>
    <row r="448" spans="13:15" ht="18" customHeight="1">
      <c r="M448" s="5"/>
      <c r="N448" s="5"/>
      <c r="O448" s="5"/>
    </row>
    <row r="449" spans="13:15" ht="18" customHeight="1">
      <c r="M449" s="5"/>
      <c r="N449" s="5"/>
      <c r="O449" s="5"/>
    </row>
    <row r="450" spans="13:15" ht="18" customHeight="1">
      <c r="M450" s="5"/>
      <c r="N450" s="5"/>
      <c r="O450" s="5"/>
    </row>
    <row r="451" spans="13:15" ht="18" customHeight="1">
      <c r="M451" s="5"/>
      <c r="N451" s="5"/>
      <c r="O451" s="5"/>
    </row>
    <row r="452" spans="13:15" ht="18" customHeight="1">
      <c r="M452" s="5"/>
      <c r="N452" s="5"/>
      <c r="O452" s="5"/>
    </row>
    <row r="453" spans="13:15" ht="18" customHeight="1">
      <c r="M453" s="5"/>
      <c r="N453" s="5"/>
      <c r="O453" s="5"/>
    </row>
    <row r="454" spans="13:15" ht="18" customHeight="1">
      <c r="M454" s="5"/>
      <c r="N454" s="5"/>
      <c r="O454" s="5"/>
    </row>
    <row r="455" spans="13:15" ht="18" customHeight="1">
      <c r="M455" s="5"/>
      <c r="N455" s="5"/>
      <c r="O455" s="5"/>
    </row>
    <row r="456" spans="13:15" ht="18" customHeight="1">
      <c r="M456" s="5"/>
      <c r="N456" s="5"/>
      <c r="O456" s="5"/>
    </row>
    <row r="457" spans="13:15" ht="18" customHeight="1">
      <c r="M457" s="5"/>
      <c r="N457" s="5"/>
      <c r="O457" s="5"/>
    </row>
    <row r="458" spans="13:15" ht="18" customHeight="1">
      <c r="M458" s="5"/>
      <c r="N458" s="5"/>
      <c r="O458" s="5"/>
    </row>
    <row r="459" spans="13:15" ht="18" customHeight="1">
      <c r="M459" s="5"/>
      <c r="N459" s="5"/>
      <c r="O459" s="5"/>
    </row>
    <row r="460" spans="13:15" ht="18" customHeight="1">
      <c r="M460" s="5"/>
      <c r="N460" s="5"/>
      <c r="O460" s="5"/>
    </row>
    <row r="461" spans="13:15" ht="18" customHeight="1">
      <c r="M461" s="5"/>
      <c r="N461" s="5"/>
      <c r="O461" s="5"/>
    </row>
    <row r="462" spans="13:15" ht="18" customHeight="1">
      <c r="M462" s="5"/>
      <c r="N462" s="5"/>
      <c r="O462" s="5"/>
    </row>
    <row r="463" spans="13:15" ht="18" customHeight="1">
      <c r="M463" s="5"/>
      <c r="N463" s="5"/>
      <c r="O463" s="5"/>
    </row>
    <row r="464" spans="13:15" ht="18" customHeight="1">
      <c r="M464" s="5"/>
      <c r="N464" s="5"/>
      <c r="O464" s="5"/>
    </row>
    <row r="465" spans="13:15" ht="18" customHeight="1">
      <c r="M465" s="5"/>
      <c r="N465" s="5"/>
      <c r="O465" s="5"/>
    </row>
    <row r="466" spans="13:15" ht="18" customHeight="1">
      <c r="M466" s="5"/>
      <c r="N466" s="5"/>
      <c r="O466" s="5"/>
    </row>
    <row r="467" spans="13:15" ht="18" customHeight="1">
      <c r="M467" s="5"/>
      <c r="N467" s="5"/>
      <c r="O467" s="5"/>
    </row>
    <row r="468" spans="13:15" ht="18" customHeight="1">
      <c r="M468" s="5"/>
      <c r="N468" s="5"/>
      <c r="O468" s="5"/>
    </row>
    <row r="469" spans="13:15" ht="18" customHeight="1">
      <c r="M469" s="5"/>
      <c r="N469" s="5"/>
      <c r="O469" s="5"/>
    </row>
    <row r="470" spans="13:15" ht="18" customHeight="1">
      <c r="M470" s="5"/>
      <c r="N470" s="5"/>
      <c r="O470" s="5"/>
    </row>
    <row r="471" spans="13:15" ht="18" customHeight="1">
      <c r="M471" s="5"/>
      <c r="N471" s="5"/>
      <c r="O471" s="5"/>
    </row>
    <row r="472" spans="13:15" ht="18" customHeight="1">
      <c r="M472" s="5"/>
      <c r="N472" s="5"/>
      <c r="O472" s="5"/>
    </row>
    <row r="473" spans="13:15" ht="18" customHeight="1">
      <c r="M473" s="5"/>
      <c r="N473" s="5"/>
      <c r="O473" s="5"/>
    </row>
    <row r="474" spans="13:15" ht="18" customHeight="1">
      <c r="M474" s="5"/>
      <c r="N474" s="5"/>
      <c r="O474" s="5"/>
    </row>
    <row r="475" spans="13:15" ht="18" customHeight="1">
      <c r="M475" s="5"/>
      <c r="N475" s="5"/>
      <c r="O475" s="5"/>
    </row>
    <row r="476" spans="13:15" ht="18" customHeight="1">
      <c r="M476" s="5"/>
      <c r="N476" s="5"/>
      <c r="O476" s="5"/>
    </row>
    <row r="477" spans="13:15" ht="18" customHeight="1">
      <c r="M477" s="5"/>
      <c r="N477" s="5"/>
      <c r="O477" s="5"/>
    </row>
    <row r="478" spans="13:15" ht="18" customHeight="1">
      <c r="M478" s="5"/>
      <c r="N478" s="5"/>
      <c r="O478" s="5"/>
    </row>
    <row r="479" spans="13:15" ht="18" customHeight="1">
      <c r="M479" s="5"/>
      <c r="N479" s="5"/>
      <c r="O479" s="5"/>
    </row>
    <row r="480" spans="13:15" ht="18" customHeight="1">
      <c r="M480" s="5"/>
      <c r="N480" s="5"/>
      <c r="O480" s="5"/>
    </row>
    <row r="481" spans="13:15" ht="18" customHeight="1">
      <c r="M481" s="5"/>
      <c r="N481" s="5"/>
      <c r="O481" s="5"/>
    </row>
    <row r="482" spans="13:15" ht="18" customHeight="1">
      <c r="M482" s="5"/>
      <c r="N482" s="5"/>
      <c r="O482" s="5"/>
    </row>
    <row r="483" spans="13:15" ht="18" customHeight="1">
      <c r="M483" s="5"/>
      <c r="N483" s="5"/>
      <c r="O483" s="5"/>
    </row>
    <row r="484" spans="13:15" ht="18" customHeight="1">
      <c r="M484" s="5"/>
      <c r="N484" s="5"/>
      <c r="O484" s="5"/>
    </row>
    <row r="485" spans="13:15" ht="18" customHeight="1">
      <c r="M485" s="5"/>
      <c r="N485" s="5"/>
      <c r="O485" s="5"/>
    </row>
    <row r="486" spans="13:15" ht="18" customHeight="1">
      <c r="M486" s="5"/>
      <c r="N486" s="5"/>
      <c r="O486" s="5"/>
    </row>
    <row r="487" spans="13:15" ht="18" customHeight="1">
      <c r="M487" s="5"/>
      <c r="N487" s="5"/>
      <c r="O487" s="5"/>
    </row>
    <row r="488" spans="13:15" ht="18" customHeight="1">
      <c r="M488" s="5"/>
      <c r="N488" s="5"/>
      <c r="O488" s="5"/>
    </row>
    <row r="489" spans="13:15" ht="18" customHeight="1">
      <c r="M489" s="5"/>
      <c r="N489" s="5"/>
      <c r="O489" s="5"/>
    </row>
    <row r="490" spans="13:15" ht="18" customHeight="1">
      <c r="M490" s="5"/>
      <c r="N490" s="5"/>
      <c r="O490" s="5"/>
    </row>
    <row r="491" spans="13:15" ht="18" customHeight="1">
      <c r="M491" s="5"/>
      <c r="N491" s="5"/>
      <c r="O491" s="5"/>
    </row>
    <row r="492" spans="13:15" ht="18" customHeight="1">
      <c r="M492" s="5"/>
      <c r="N492" s="5"/>
      <c r="O492" s="5"/>
    </row>
    <row r="493" spans="13:15" ht="18" customHeight="1">
      <c r="M493" s="5"/>
      <c r="N493" s="5"/>
      <c r="O493" s="5"/>
    </row>
    <row r="494" spans="13:15" ht="18" customHeight="1">
      <c r="M494" s="5"/>
      <c r="N494" s="5"/>
      <c r="O494" s="5"/>
    </row>
    <row r="495" spans="13:15" ht="18" customHeight="1">
      <c r="M495" s="5"/>
      <c r="N495" s="5"/>
      <c r="O495" s="5"/>
    </row>
    <row r="496" spans="13:15" ht="18" customHeight="1">
      <c r="M496" s="5"/>
      <c r="N496" s="5"/>
      <c r="O496" s="5"/>
    </row>
    <row r="497" spans="13:15" ht="18" customHeight="1">
      <c r="M497" s="5"/>
      <c r="N497" s="5"/>
      <c r="O497" s="5"/>
    </row>
    <row r="498" spans="13:15" ht="18" customHeight="1">
      <c r="M498" s="5"/>
      <c r="N498" s="5"/>
      <c r="O498" s="5"/>
    </row>
    <row r="499" spans="13:15" ht="18" customHeight="1">
      <c r="M499" s="5"/>
      <c r="N499" s="5"/>
      <c r="O499" s="5"/>
    </row>
    <row r="500" spans="13:15" ht="18" customHeight="1">
      <c r="M500" s="5"/>
      <c r="N500" s="5"/>
      <c r="O500" s="5"/>
    </row>
    <row r="501" spans="13:15" ht="18" customHeight="1">
      <c r="M501" s="5"/>
      <c r="N501" s="5"/>
      <c r="O501" s="5"/>
    </row>
    <row r="502" spans="13:15" ht="18" customHeight="1">
      <c r="M502" s="5"/>
      <c r="N502" s="5"/>
      <c r="O502" s="5"/>
    </row>
    <row r="503" spans="13:15" ht="18" customHeight="1">
      <c r="M503" s="5"/>
      <c r="N503" s="5"/>
      <c r="O503" s="5"/>
    </row>
    <row r="504" spans="13:15" ht="18" customHeight="1">
      <c r="M504" s="5"/>
      <c r="N504" s="5"/>
      <c r="O504" s="5"/>
    </row>
    <row r="505" spans="13:15" ht="18" customHeight="1">
      <c r="M505" s="5"/>
      <c r="N505" s="5"/>
      <c r="O505" s="5"/>
    </row>
    <row r="506" spans="13:15" ht="18" customHeight="1">
      <c r="M506" s="5"/>
      <c r="N506" s="5"/>
      <c r="O506" s="5"/>
    </row>
    <row r="507" spans="13:15" ht="18" customHeight="1">
      <c r="M507" s="5"/>
      <c r="N507" s="5"/>
      <c r="O507" s="5"/>
    </row>
    <row r="508" spans="13:15" ht="18" customHeight="1">
      <c r="M508" s="5"/>
      <c r="N508" s="5"/>
      <c r="O508" s="5"/>
    </row>
    <row r="509" spans="13:15" ht="18" customHeight="1">
      <c r="M509" s="5"/>
      <c r="N509" s="5"/>
      <c r="O509" s="5"/>
    </row>
    <row r="510" spans="13:15" ht="18" customHeight="1">
      <c r="M510" s="5"/>
      <c r="N510" s="5"/>
      <c r="O510" s="5"/>
    </row>
    <row r="511" spans="13:15" ht="18" customHeight="1">
      <c r="M511" s="5"/>
      <c r="N511" s="5"/>
      <c r="O511" s="5"/>
    </row>
    <row r="512" spans="13:15" ht="18" customHeight="1">
      <c r="M512" s="5"/>
      <c r="N512" s="5"/>
      <c r="O512" s="5"/>
    </row>
    <row r="513" spans="13:15" ht="18" customHeight="1">
      <c r="M513" s="5"/>
      <c r="N513" s="5"/>
      <c r="O513" s="5"/>
    </row>
    <row r="514" spans="13:15" ht="18" customHeight="1">
      <c r="M514" s="5"/>
      <c r="N514" s="5"/>
      <c r="O514" s="5"/>
    </row>
    <row r="515" spans="13:15" ht="18" customHeight="1">
      <c r="M515" s="5"/>
      <c r="N515" s="5"/>
      <c r="O515" s="5"/>
    </row>
    <row r="516" spans="13:15" ht="18" customHeight="1">
      <c r="M516" s="5"/>
      <c r="N516" s="5"/>
      <c r="O516" s="5"/>
    </row>
    <row r="517" spans="13:15" ht="18" customHeight="1">
      <c r="M517" s="5"/>
      <c r="N517" s="5"/>
      <c r="O517" s="5"/>
    </row>
    <row r="518" spans="13:15" ht="18" customHeight="1">
      <c r="M518" s="5"/>
      <c r="N518" s="5"/>
      <c r="O518" s="5"/>
    </row>
    <row r="519" spans="13:15" ht="18" customHeight="1">
      <c r="M519" s="5"/>
      <c r="N519" s="5"/>
      <c r="O519" s="5"/>
    </row>
    <row r="520" spans="13:15" ht="18" customHeight="1">
      <c r="M520" s="5"/>
      <c r="N520" s="5"/>
      <c r="O520" s="5"/>
    </row>
    <row r="521" spans="13:15" ht="18" customHeight="1">
      <c r="M521" s="5"/>
      <c r="N521" s="5"/>
      <c r="O521" s="5"/>
    </row>
    <row r="522" spans="13:15" ht="18" customHeight="1">
      <c r="M522" s="5"/>
      <c r="N522" s="5"/>
      <c r="O522" s="5"/>
    </row>
    <row r="523" spans="13:15" ht="18" customHeight="1">
      <c r="M523" s="5"/>
      <c r="N523" s="5"/>
      <c r="O523" s="5"/>
    </row>
    <row r="524" spans="13:15" ht="18" customHeight="1">
      <c r="M524" s="5"/>
      <c r="N524" s="5"/>
      <c r="O524" s="5"/>
    </row>
    <row r="525" spans="13:15" ht="18" customHeight="1">
      <c r="M525" s="5"/>
      <c r="N525" s="5"/>
      <c r="O525" s="5"/>
    </row>
    <row r="526" spans="13:15" ht="18" customHeight="1">
      <c r="M526" s="5"/>
      <c r="N526" s="5"/>
      <c r="O526" s="5"/>
    </row>
    <row r="527" spans="13:15" ht="18" customHeight="1">
      <c r="M527" s="5"/>
      <c r="N527" s="5"/>
      <c r="O527" s="5"/>
    </row>
    <row r="528" spans="13:15" ht="18" customHeight="1">
      <c r="M528" s="5"/>
      <c r="N528" s="5"/>
      <c r="O528" s="5"/>
    </row>
    <row r="529" spans="13:15" ht="18" customHeight="1">
      <c r="M529" s="5"/>
      <c r="N529" s="5"/>
      <c r="O529" s="5"/>
    </row>
    <row r="530" spans="13:15" ht="18" customHeight="1">
      <c r="M530" s="5"/>
      <c r="N530" s="5"/>
      <c r="O530" s="5"/>
    </row>
    <row r="531" spans="13:15" ht="18" customHeight="1">
      <c r="M531" s="5"/>
      <c r="N531" s="5"/>
      <c r="O531" s="5"/>
    </row>
    <row r="532" spans="13:15" ht="18" customHeight="1">
      <c r="M532" s="5"/>
      <c r="N532" s="5"/>
      <c r="O532" s="5"/>
    </row>
    <row r="533" spans="13:15" ht="18" customHeight="1">
      <c r="M533" s="5"/>
      <c r="N533" s="5"/>
      <c r="O533" s="5"/>
    </row>
    <row r="534" spans="13:15" ht="18" customHeight="1">
      <c r="M534" s="5"/>
      <c r="N534" s="5"/>
      <c r="O534" s="5"/>
    </row>
    <row r="535" spans="13:15" ht="18" customHeight="1">
      <c r="M535" s="5"/>
      <c r="N535" s="5"/>
      <c r="O535" s="5"/>
    </row>
    <row r="536" spans="13:15" ht="18" customHeight="1">
      <c r="M536" s="5"/>
      <c r="N536" s="5"/>
      <c r="O536" s="5"/>
    </row>
    <row r="537" spans="13:15" ht="18" customHeight="1">
      <c r="M537" s="5"/>
      <c r="N537" s="5"/>
      <c r="O537" s="5"/>
    </row>
    <row r="538" spans="13:15" ht="18" customHeight="1">
      <c r="M538" s="5"/>
      <c r="N538" s="5"/>
      <c r="O538" s="5"/>
    </row>
    <row r="539" spans="13:15" ht="18" customHeight="1">
      <c r="M539" s="5"/>
      <c r="N539" s="5"/>
      <c r="O539" s="5"/>
    </row>
    <row r="540" spans="13:15" ht="18" customHeight="1">
      <c r="M540" s="5"/>
      <c r="N540" s="5"/>
      <c r="O540" s="5"/>
    </row>
    <row r="541" spans="13:15" ht="18" customHeight="1">
      <c r="M541" s="5"/>
      <c r="N541" s="5"/>
      <c r="O541" s="5"/>
    </row>
    <row r="542" spans="13:15" ht="18" customHeight="1">
      <c r="M542" s="5"/>
      <c r="N542" s="5"/>
      <c r="O542" s="5"/>
    </row>
    <row r="543" spans="13:15" ht="18" customHeight="1">
      <c r="M543" s="5"/>
      <c r="N543" s="5"/>
      <c r="O543" s="5"/>
    </row>
    <row r="544" spans="13:15" ht="18" customHeight="1">
      <c r="M544" s="5"/>
      <c r="N544" s="5"/>
      <c r="O544" s="5"/>
    </row>
    <row r="545" spans="13:15" ht="18" customHeight="1">
      <c r="M545" s="5"/>
      <c r="N545" s="5"/>
      <c r="O545" s="5"/>
    </row>
    <row r="546" spans="13:15" ht="18" customHeight="1">
      <c r="M546" s="5"/>
      <c r="N546" s="5"/>
      <c r="O546" s="5"/>
    </row>
    <row r="547" spans="13:15" ht="18" customHeight="1">
      <c r="M547" s="5"/>
      <c r="N547" s="5"/>
      <c r="O547" s="5"/>
    </row>
    <row r="548" spans="13:15" ht="18" customHeight="1">
      <c r="M548" s="5"/>
      <c r="N548" s="5"/>
      <c r="O548" s="5"/>
    </row>
    <row r="549" spans="13:15" ht="18" customHeight="1">
      <c r="M549" s="5"/>
      <c r="N549" s="5"/>
      <c r="O549" s="5"/>
    </row>
    <row r="550" spans="13:15" ht="18" customHeight="1">
      <c r="M550" s="5"/>
      <c r="N550" s="5"/>
      <c r="O550" s="5"/>
    </row>
    <row r="551" spans="13:15" ht="18" customHeight="1">
      <c r="M551" s="5"/>
      <c r="N551" s="5"/>
      <c r="O551" s="5"/>
    </row>
    <row r="552" spans="13:15" ht="18" customHeight="1">
      <c r="M552" s="5"/>
      <c r="N552" s="5"/>
      <c r="O552" s="5"/>
    </row>
    <row r="553" spans="13:15" ht="18" customHeight="1">
      <c r="M553" s="5"/>
      <c r="N553" s="5"/>
      <c r="O553" s="5"/>
    </row>
    <row r="554" spans="13:15" ht="18" customHeight="1">
      <c r="M554" s="5"/>
      <c r="N554" s="5"/>
      <c r="O554" s="5"/>
    </row>
    <row r="555" spans="13:15" ht="18" customHeight="1">
      <c r="M555" s="5"/>
      <c r="N555" s="5"/>
      <c r="O555" s="5"/>
    </row>
    <row r="556" spans="13:15" ht="18" customHeight="1">
      <c r="M556" s="5"/>
      <c r="N556" s="5"/>
      <c r="O556" s="5"/>
    </row>
    <row r="557" spans="13:15" ht="18" customHeight="1">
      <c r="M557" s="5"/>
      <c r="N557" s="5"/>
      <c r="O557" s="5"/>
    </row>
    <row r="558" spans="13:15" ht="18" customHeight="1">
      <c r="M558" s="5"/>
      <c r="N558" s="5"/>
      <c r="O558" s="5"/>
    </row>
    <row r="559" spans="13:15" ht="18" customHeight="1">
      <c r="M559" s="5"/>
      <c r="N559" s="5"/>
      <c r="O559" s="5"/>
    </row>
    <row r="560" spans="13:15" ht="18" customHeight="1">
      <c r="M560" s="5"/>
      <c r="N560" s="5"/>
      <c r="O560" s="5"/>
    </row>
    <row r="561" spans="13:15" ht="18" customHeight="1">
      <c r="M561" s="5"/>
      <c r="N561" s="5"/>
      <c r="O561" s="5"/>
    </row>
    <row r="562" spans="13:15" ht="18" customHeight="1">
      <c r="M562" s="5"/>
      <c r="N562" s="5"/>
      <c r="O562" s="5"/>
    </row>
    <row r="563" spans="13:15" ht="18" customHeight="1">
      <c r="M563" s="5"/>
      <c r="N563" s="5"/>
      <c r="O563" s="5"/>
    </row>
    <row r="564" spans="13:15" ht="18" customHeight="1">
      <c r="M564" s="5"/>
      <c r="N564" s="5"/>
      <c r="O564" s="5"/>
    </row>
    <row r="565" spans="13:15" ht="18" customHeight="1">
      <c r="M565" s="5"/>
      <c r="N565" s="5"/>
      <c r="O565" s="5"/>
    </row>
    <row r="566" spans="13:15" ht="18" customHeight="1">
      <c r="M566" s="5"/>
      <c r="N566" s="5"/>
      <c r="O566" s="5"/>
    </row>
    <row r="567" spans="13:15" ht="18" customHeight="1">
      <c r="M567" s="5"/>
      <c r="N567" s="5"/>
      <c r="O567" s="5"/>
    </row>
    <row r="568" spans="13:15" ht="18" customHeight="1">
      <c r="M568" s="5"/>
      <c r="N568" s="5"/>
      <c r="O568" s="5"/>
    </row>
    <row r="569" spans="13:15" ht="18" customHeight="1">
      <c r="M569" s="5"/>
      <c r="N569" s="5"/>
      <c r="O569" s="5"/>
    </row>
    <row r="570" spans="13:15" ht="18" customHeight="1">
      <c r="M570" s="5"/>
      <c r="N570" s="5"/>
      <c r="O570" s="5"/>
    </row>
    <row r="571" spans="13:15" ht="18" customHeight="1">
      <c r="M571" s="5"/>
      <c r="N571" s="5"/>
      <c r="O571" s="5"/>
    </row>
    <row r="572" spans="13:15" ht="18" customHeight="1">
      <c r="M572" s="5"/>
      <c r="N572" s="5"/>
      <c r="O572" s="5"/>
    </row>
    <row r="573" spans="13:15" ht="18" customHeight="1">
      <c r="M573" s="5"/>
      <c r="N573" s="5"/>
      <c r="O573" s="5"/>
    </row>
    <row r="574" spans="13:15" ht="18" customHeight="1">
      <c r="M574" s="5"/>
      <c r="N574" s="5"/>
      <c r="O574" s="5"/>
    </row>
    <row r="575" spans="13:15" ht="18" customHeight="1">
      <c r="M575" s="5"/>
      <c r="N575" s="5"/>
      <c r="O575" s="5"/>
    </row>
    <row r="576" spans="13:15" ht="18" customHeight="1">
      <c r="M576" s="5"/>
      <c r="N576" s="5"/>
      <c r="O576" s="5"/>
    </row>
    <row r="577" spans="13:15" ht="18" customHeight="1">
      <c r="M577" s="5"/>
      <c r="N577" s="5"/>
      <c r="O577" s="5"/>
    </row>
    <row r="578" spans="13:15" ht="18" customHeight="1">
      <c r="M578" s="5"/>
      <c r="N578" s="5"/>
      <c r="O578" s="5"/>
    </row>
    <row r="579" spans="13:15" ht="18" customHeight="1">
      <c r="M579" s="5"/>
      <c r="N579" s="5"/>
      <c r="O579" s="5"/>
    </row>
    <row r="580" spans="13:15" ht="18" customHeight="1">
      <c r="M580" s="5"/>
      <c r="N580" s="5"/>
      <c r="O580" s="5"/>
    </row>
    <row r="581" spans="13:15" ht="18" customHeight="1">
      <c r="M581" s="5"/>
      <c r="N581" s="5"/>
      <c r="O581" s="5"/>
    </row>
    <row r="582" spans="13:15" ht="18" customHeight="1">
      <c r="M582" s="5"/>
      <c r="N582" s="5"/>
      <c r="O582" s="5"/>
    </row>
    <row r="583" spans="13:15" ht="18" customHeight="1">
      <c r="M583" s="5"/>
      <c r="N583" s="5"/>
      <c r="O583" s="5"/>
    </row>
    <row r="584" spans="13:15" ht="18" customHeight="1">
      <c r="M584" s="5"/>
      <c r="N584" s="5"/>
      <c r="O584" s="5"/>
    </row>
    <row r="585" spans="13:15" ht="18" customHeight="1">
      <c r="M585" s="5"/>
      <c r="N585" s="5"/>
      <c r="O585" s="5"/>
    </row>
    <row r="586" spans="13:15" ht="18" customHeight="1">
      <c r="M586" s="5"/>
      <c r="N586" s="5"/>
      <c r="O586" s="5"/>
    </row>
    <row r="587" spans="13:15" ht="18" customHeight="1">
      <c r="M587" s="5"/>
      <c r="N587" s="5"/>
      <c r="O587" s="5"/>
    </row>
    <row r="588" spans="13:15" ht="18" customHeight="1">
      <c r="M588" s="5"/>
      <c r="N588" s="5"/>
      <c r="O588" s="5"/>
    </row>
    <row r="589" spans="13:15" ht="18" customHeight="1">
      <c r="M589" s="5"/>
      <c r="N589" s="5"/>
      <c r="O589" s="5"/>
    </row>
    <row r="590" spans="13:15" ht="18" customHeight="1">
      <c r="M590" s="5"/>
      <c r="N590" s="5"/>
      <c r="O590" s="5"/>
    </row>
    <row r="591" spans="13:15" ht="18" customHeight="1">
      <c r="M591" s="5"/>
      <c r="N591" s="5"/>
      <c r="O591" s="5"/>
    </row>
    <row r="592" spans="13:15" ht="18" customHeight="1">
      <c r="M592" s="5"/>
      <c r="N592" s="5"/>
      <c r="O592" s="5"/>
    </row>
    <row r="593" spans="13:15" ht="18" customHeight="1">
      <c r="M593" s="5"/>
      <c r="N593" s="5"/>
      <c r="O593" s="5"/>
    </row>
    <row r="594" spans="13:15" ht="18" customHeight="1">
      <c r="M594" s="5"/>
      <c r="N594" s="5"/>
      <c r="O594" s="5"/>
    </row>
    <row r="595" spans="13:15" ht="18" customHeight="1">
      <c r="M595" s="5"/>
      <c r="N595" s="5"/>
      <c r="O595" s="5"/>
    </row>
    <row r="596" spans="13:15" ht="18" customHeight="1">
      <c r="M596" s="5"/>
      <c r="N596" s="5"/>
      <c r="O596" s="5"/>
    </row>
    <row r="597" spans="13:15" ht="18" customHeight="1">
      <c r="M597" s="5"/>
      <c r="N597" s="5"/>
      <c r="O597" s="5"/>
    </row>
    <row r="598" spans="13:15" ht="18" customHeight="1">
      <c r="M598" s="5"/>
      <c r="N598" s="5"/>
      <c r="O598" s="5"/>
    </row>
    <row r="599" spans="13:15" ht="18" customHeight="1">
      <c r="M599" s="5"/>
      <c r="N599" s="5"/>
      <c r="O599" s="5"/>
    </row>
    <row r="600" spans="13:15" ht="18" customHeight="1">
      <c r="M600" s="5"/>
      <c r="N600" s="5"/>
      <c r="O600" s="5"/>
    </row>
    <row r="601" spans="13:15" ht="18" customHeight="1">
      <c r="M601" s="5"/>
      <c r="N601" s="5"/>
      <c r="O601" s="5"/>
    </row>
    <row r="602" spans="13:15" ht="18" customHeight="1">
      <c r="M602" s="5"/>
      <c r="N602" s="5"/>
      <c r="O602" s="5"/>
    </row>
    <row r="603" spans="13:15" ht="18" customHeight="1">
      <c r="M603" s="5"/>
      <c r="N603" s="5"/>
      <c r="O603" s="5"/>
    </row>
    <row r="604" spans="13:15" ht="18" customHeight="1">
      <c r="M604" s="5"/>
      <c r="N604" s="5"/>
      <c r="O604" s="5"/>
    </row>
    <row r="605" spans="13:15" ht="18" customHeight="1">
      <c r="M605" s="5"/>
      <c r="N605" s="5"/>
      <c r="O605" s="5"/>
    </row>
    <row r="606" spans="13:15" ht="18" customHeight="1">
      <c r="M606" s="5"/>
      <c r="N606" s="5"/>
      <c r="O606" s="5"/>
    </row>
    <row r="607" spans="13:15" ht="18" customHeight="1">
      <c r="M607" s="5"/>
      <c r="N607" s="5"/>
      <c r="O607" s="5"/>
    </row>
    <row r="608" spans="13:15" ht="18" customHeight="1">
      <c r="M608" s="5"/>
      <c r="N608" s="5"/>
      <c r="O608" s="5"/>
    </row>
    <row r="609" spans="13:15" ht="18" customHeight="1">
      <c r="M609" s="5"/>
      <c r="N609" s="5"/>
      <c r="O609" s="5"/>
    </row>
    <row r="610" spans="13:15" ht="18" customHeight="1">
      <c r="M610" s="5"/>
      <c r="N610" s="5"/>
      <c r="O610" s="5"/>
    </row>
    <row r="611" spans="13:15" ht="18" customHeight="1">
      <c r="M611" s="5"/>
      <c r="N611" s="5"/>
      <c r="O611" s="5"/>
    </row>
    <row r="612" spans="13:15" ht="18" customHeight="1">
      <c r="M612" s="5"/>
      <c r="N612" s="5"/>
      <c r="O612" s="5"/>
    </row>
    <row r="613" spans="13:15" ht="18" customHeight="1">
      <c r="M613" s="5"/>
      <c r="N613" s="5"/>
      <c r="O613" s="5"/>
    </row>
    <row r="614" spans="13:15" ht="18" customHeight="1">
      <c r="M614" s="5"/>
      <c r="N614" s="5"/>
      <c r="O614" s="5"/>
    </row>
    <row r="615" spans="13:15" ht="18" customHeight="1">
      <c r="M615" s="5"/>
      <c r="N615" s="5"/>
      <c r="O615" s="5"/>
    </row>
    <row r="616" spans="13:15" ht="18" customHeight="1">
      <c r="M616" s="5"/>
      <c r="N616" s="5"/>
      <c r="O616" s="5"/>
    </row>
    <row r="617" spans="13:15" ht="18" customHeight="1">
      <c r="M617" s="5"/>
      <c r="N617" s="5"/>
      <c r="O617" s="5"/>
    </row>
    <row r="618" spans="13:15" ht="18" customHeight="1">
      <c r="M618" s="5"/>
      <c r="N618" s="5"/>
      <c r="O618" s="5"/>
    </row>
    <row r="619" spans="13:15" ht="18" customHeight="1">
      <c r="M619" s="5"/>
      <c r="N619" s="5"/>
      <c r="O619" s="5"/>
    </row>
    <row r="620" spans="13:15" ht="18" customHeight="1">
      <c r="M620" s="5"/>
      <c r="N620" s="5"/>
      <c r="O620" s="5"/>
    </row>
    <row r="621" spans="13:15" ht="18" customHeight="1">
      <c r="M621" s="5"/>
      <c r="N621" s="5"/>
      <c r="O621" s="5"/>
    </row>
    <row r="622" spans="13:15" ht="18" customHeight="1">
      <c r="M622" s="5"/>
      <c r="N622" s="5"/>
      <c r="O622" s="5"/>
    </row>
    <row r="623" spans="13:15" ht="18" customHeight="1">
      <c r="M623" s="5"/>
      <c r="N623" s="5"/>
      <c r="O623" s="5"/>
    </row>
    <row r="624" spans="13:15" ht="18" customHeight="1">
      <c r="M624" s="5"/>
      <c r="N624" s="5"/>
      <c r="O624" s="5"/>
    </row>
    <row r="625" spans="13:15" ht="18" customHeight="1">
      <c r="M625" s="5"/>
      <c r="N625" s="5"/>
      <c r="O625" s="5"/>
    </row>
    <row r="626" spans="13:15" ht="18" customHeight="1">
      <c r="M626" s="5"/>
      <c r="N626" s="5"/>
      <c r="O626" s="5"/>
    </row>
    <row r="627" spans="13:15" ht="18" customHeight="1">
      <c r="M627" s="5"/>
      <c r="N627" s="5"/>
      <c r="O627" s="5"/>
    </row>
    <row r="628" spans="13:15" ht="18" customHeight="1">
      <c r="M628" s="5"/>
      <c r="N628" s="5"/>
      <c r="O628" s="5"/>
    </row>
    <row r="629" spans="13:15" ht="18" customHeight="1">
      <c r="M629" s="5"/>
      <c r="N629" s="5"/>
      <c r="O629" s="5"/>
    </row>
    <row r="630" spans="13:15" ht="18" customHeight="1">
      <c r="M630" s="5"/>
      <c r="N630" s="5"/>
      <c r="O630" s="5"/>
    </row>
    <row r="631" spans="13:15" ht="18" customHeight="1">
      <c r="M631" s="5"/>
      <c r="N631" s="5"/>
      <c r="O631" s="5"/>
    </row>
    <row r="632" spans="13:15" ht="18" customHeight="1">
      <c r="M632" s="5"/>
      <c r="N632" s="5"/>
      <c r="O632" s="5"/>
    </row>
    <row r="633" spans="13:15" ht="18" customHeight="1">
      <c r="M633" s="5"/>
      <c r="N633" s="5"/>
      <c r="O633" s="5"/>
    </row>
    <row r="634" spans="13:15" ht="18" customHeight="1">
      <c r="M634" s="5"/>
      <c r="N634" s="5"/>
      <c r="O634" s="5"/>
    </row>
    <row r="635" spans="13:15" ht="18" customHeight="1">
      <c r="M635" s="5"/>
      <c r="N635" s="5"/>
      <c r="O635" s="5"/>
    </row>
    <row r="636" spans="13:15" ht="18" customHeight="1">
      <c r="M636" s="5"/>
      <c r="N636" s="5"/>
      <c r="O636" s="5"/>
    </row>
    <row r="637" spans="13:15" ht="18" customHeight="1">
      <c r="M637" s="5"/>
      <c r="N637" s="5"/>
      <c r="O637" s="5"/>
    </row>
    <row r="638" spans="13:15" ht="18" customHeight="1">
      <c r="M638" s="5"/>
      <c r="N638" s="5"/>
      <c r="O638" s="5"/>
    </row>
    <row r="639" spans="13:15" ht="18" customHeight="1">
      <c r="M639" s="5"/>
      <c r="N639" s="5"/>
      <c r="O639" s="5"/>
    </row>
    <row r="640" spans="13:15" ht="18" customHeight="1">
      <c r="M640" s="5"/>
      <c r="N640" s="5"/>
      <c r="O640" s="5"/>
    </row>
    <row r="641" spans="13:15" ht="18" customHeight="1">
      <c r="M641" s="5"/>
      <c r="N641" s="5"/>
      <c r="O641" s="5"/>
    </row>
    <row r="642" spans="13:15" ht="18" customHeight="1">
      <c r="M642" s="5"/>
      <c r="N642" s="5"/>
      <c r="O642" s="5"/>
    </row>
    <row r="643" spans="13:15" ht="18" customHeight="1">
      <c r="M643" s="5"/>
      <c r="N643" s="5"/>
      <c r="O643" s="5"/>
    </row>
    <row r="644" spans="13:15" ht="18" customHeight="1">
      <c r="M644" s="5"/>
      <c r="N644" s="5"/>
      <c r="O644" s="5"/>
    </row>
    <row r="645" spans="13:15" ht="18" customHeight="1">
      <c r="M645" s="5"/>
      <c r="N645" s="5"/>
      <c r="O645" s="5"/>
    </row>
    <row r="646" spans="13:15" ht="18" customHeight="1">
      <c r="M646" s="5"/>
      <c r="N646" s="5"/>
      <c r="O646" s="5"/>
    </row>
    <row r="647" spans="13:15" ht="18" customHeight="1">
      <c r="M647" s="5"/>
      <c r="N647" s="5"/>
      <c r="O647" s="5"/>
    </row>
    <row r="648" spans="13:15" ht="18" customHeight="1">
      <c r="M648" s="5"/>
      <c r="N648" s="5"/>
      <c r="O648" s="5"/>
    </row>
    <row r="649" spans="13:15" ht="18" customHeight="1">
      <c r="M649" s="5"/>
      <c r="N649" s="5"/>
      <c r="O649" s="5"/>
    </row>
    <row r="650" spans="13:15" ht="18" customHeight="1">
      <c r="M650" s="5"/>
      <c r="N650" s="5"/>
      <c r="O650" s="5"/>
    </row>
    <row r="651" spans="13:15" ht="18" customHeight="1">
      <c r="M651" s="5"/>
      <c r="N651" s="5"/>
      <c r="O651" s="5"/>
    </row>
    <row r="652" spans="13:15" ht="18" customHeight="1">
      <c r="M652" s="5"/>
      <c r="N652" s="5"/>
      <c r="O652" s="5"/>
    </row>
    <row r="653" spans="13:15" ht="18" customHeight="1">
      <c r="M653" s="5"/>
      <c r="N653" s="5"/>
      <c r="O653" s="5"/>
    </row>
    <row r="654" spans="13:15" ht="18" customHeight="1">
      <c r="M654" s="5"/>
      <c r="N654" s="5"/>
      <c r="O654" s="5"/>
    </row>
    <row r="655" spans="13:15" ht="18" customHeight="1">
      <c r="M655" s="5"/>
      <c r="N655" s="5"/>
      <c r="O655" s="5"/>
    </row>
    <row r="656" spans="13:15" ht="18" customHeight="1">
      <c r="M656" s="5"/>
      <c r="N656" s="5"/>
      <c r="O656" s="5"/>
    </row>
    <row r="657" spans="13:15" ht="18" customHeight="1">
      <c r="M657" s="5"/>
      <c r="N657" s="5"/>
      <c r="O657" s="5"/>
    </row>
    <row r="658" spans="13:15" ht="18" customHeight="1">
      <c r="M658" s="5"/>
      <c r="N658" s="5"/>
      <c r="O658" s="5"/>
    </row>
    <row r="659" spans="13:15" ht="18" customHeight="1">
      <c r="M659" s="5"/>
      <c r="N659" s="5"/>
      <c r="O659" s="5"/>
    </row>
    <row r="660" spans="13:15" ht="18" customHeight="1">
      <c r="M660" s="5"/>
      <c r="N660" s="5"/>
      <c r="O660" s="5"/>
    </row>
    <row r="661" spans="13:15" ht="18" customHeight="1">
      <c r="M661" s="5"/>
      <c r="N661" s="5"/>
      <c r="O661" s="5"/>
    </row>
    <row r="662" spans="13:15" ht="18" customHeight="1">
      <c r="M662" s="5"/>
      <c r="N662" s="5"/>
      <c r="O662" s="5"/>
    </row>
    <row r="663" spans="13:15" ht="18" customHeight="1">
      <c r="M663" s="5"/>
      <c r="N663" s="5"/>
      <c r="O663" s="5"/>
    </row>
    <row r="664" spans="13:15" ht="18" customHeight="1">
      <c r="M664" s="5"/>
      <c r="N664" s="5"/>
      <c r="O664" s="5"/>
    </row>
    <row r="665" spans="13:15" ht="18" customHeight="1">
      <c r="M665" s="5"/>
      <c r="N665" s="5"/>
      <c r="O665" s="5"/>
    </row>
    <row r="666" spans="13:15" ht="18" customHeight="1">
      <c r="M666" s="5"/>
      <c r="N666" s="5"/>
      <c r="O666" s="5"/>
    </row>
    <row r="667" spans="13:15" ht="18" customHeight="1">
      <c r="M667" s="5"/>
      <c r="N667" s="5"/>
      <c r="O667" s="5"/>
    </row>
    <row r="668" spans="13:15" ht="18" customHeight="1">
      <c r="M668" s="5"/>
      <c r="N668" s="5"/>
      <c r="O668" s="5"/>
    </row>
    <row r="669" spans="13:15" ht="18" customHeight="1">
      <c r="M669" s="5"/>
      <c r="N669" s="5"/>
      <c r="O669" s="5"/>
    </row>
    <row r="670" spans="13:15" ht="18" customHeight="1">
      <c r="M670" s="5"/>
      <c r="N670" s="5"/>
      <c r="O670" s="5"/>
    </row>
    <row r="671" spans="13:15" ht="18" customHeight="1">
      <c r="M671" s="5"/>
      <c r="N671" s="5"/>
      <c r="O671" s="5"/>
    </row>
    <row r="672" spans="13:15" ht="18" customHeight="1">
      <c r="M672" s="5"/>
      <c r="N672" s="5"/>
      <c r="O672" s="5"/>
    </row>
    <row r="673" spans="13:15" ht="18" customHeight="1">
      <c r="M673" s="5"/>
      <c r="N673" s="5"/>
      <c r="O673" s="5"/>
    </row>
    <row r="674" spans="13:15" ht="18" customHeight="1">
      <c r="M674" s="5"/>
      <c r="N674" s="5"/>
      <c r="O674" s="5"/>
    </row>
    <row r="675" spans="13:15" ht="18" customHeight="1">
      <c r="M675" s="5"/>
      <c r="N675" s="5"/>
      <c r="O675" s="5"/>
    </row>
    <row r="676" spans="13:15" ht="18" customHeight="1">
      <c r="M676" s="5"/>
      <c r="N676" s="5"/>
      <c r="O676" s="5"/>
    </row>
    <row r="677" spans="13:15" ht="18" customHeight="1">
      <c r="M677" s="5"/>
      <c r="N677" s="5"/>
      <c r="O677" s="5"/>
    </row>
    <row r="678" spans="13:15" ht="18" customHeight="1">
      <c r="M678" s="5"/>
      <c r="N678" s="5"/>
      <c r="O678" s="5"/>
    </row>
    <row r="679" spans="13:15" ht="18" customHeight="1">
      <c r="M679" s="5"/>
      <c r="N679" s="5"/>
      <c r="O679" s="5"/>
    </row>
    <row r="680" spans="13:15" ht="18" customHeight="1">
      <c r="M680" s="5"/>
      <c r="N680" s="5"/>
      <c r="O680" s="5"/>
    </row>
    <row r="681" spans="13:15" ht="18" customHeight="1">
      <c r="M681" s="5"/>
      <c r="N681" s="5"/>
      <c r="O681" s="5"/>
    </row>
    <row r="682" spans="13:15" ht="18" customHeight="1">
      <c r="M682" s="5"/>
      <c r="N682" s="5"/>
      <c r="O682" s="5"/>
    </row>
    <row r="683" spans="13:15" ht="18" customHeight="1">
      <c r="M683" s="5"/>
      <c r="N683" s="5"/>
      <c r="O683" s="5"/>
    </row>
    <row r="684" spans="13:15" ht="18" customHeight="1">
      <c r="M684" s="5"/>
      <c r="N684" s="5"/>
      <c r="O684" s="5"/>
    </row>
    <row r="685" spans="13:15" ht="18" customHeight="1">
      <c r="M685" s="5"/>
      <c r="N685" s="5"/>
      <c r="O685" s="5"/>
    </row>
    <row r="686" spans="13:15" ht="18" customHeight="1">
      <c r="M686" s="5"/>
      <c r="N686" s="5"/>
      <c r="O686" s="5"/>
    </row>
    <row r="687" spans="13:15" ht="18" customHeight="1">
      <c r="M687" s="5"/>
      <c r="N687" s="5"/>
      <c r="O687" s="5"/>
    </row>
    <row r="688" spans="13:15" ht="18" customHeight="1">
      <c r="M688" s="5"/>
      <c r="N688" s="5"/>
      <c r="O688" s="5"/>
    </row>
    <row r="689" spans="13:15" ht="18" customHeight="1">
      <c r="M689" s="5"/>
      <c r="N689" s="5"/>
      <c r="O689" s="5"/>
    </row>
    <row r="690" spans="13:15" ht="18" customHeight="1">
      <c r="M690" s="5"/>
      <c r="N690" s="5"/>
      <c r="O690" s="5"/>
    </row>
    <row r="691" spans="13:15" ht="18" customHeight="1">
      <c r="M691" s="5"/>
      <c r="N691" s="5"/>
      <c r="O691" s="5"/>
    </row>
    <row r="692" spans="13:15" ht="18" customHeight="1">
      <c r="M692" s="5"/>
      <c r="N692" s="5"/>
      <c r="O692" s="5"/>
    </row>
    <row r="693" spans="13:15" ht="18" customHeight="1">
      <c r="M693" s="5"/>
      <c r="N693" s="5"/>
      <c r="O693" s="5"/>
    </row>
    <row r="694" spans="13:15" ht="18" customHeight="1">
      <c r="M694" s="5"/>
      <c r="N694" s="5"/>
      <c r="O694" s="5"/>
    </row>
    <row r="695" spans="13:15" ht="18" customHeight="1">
      <c r="M695" s="5"/>
      <c r="N695" s="5"/>
      <c r="O695" s="5"/>
    </row>
    <row r="696" spans="13:15" ht="18" customHeight="1">
      <c r="M696" s="5"/>
      <c r="N696" s="5"/>
      <c r="O696" s="5"/>
    </row>
    <row r="697" spans="13:15" ht="18" customHeight="1">
      <c r="M697" s="5"/>
      <c r="N697" s="5"/>
      <c r="O697" s="5"/>
    </row>
    <row r="698" spans="13:15" ht="18" customHeight="1">
      <c r="M698" s="5"/>
      <c r="N698" s="5"/>
      <c r="O698" s="5"/>
    </row>
    <row r="699" spans="13:15" ht="18" customHeight="1">
      <c r="M699" s="5"/>
      <c r="N699" s="5"/>
      <c r="O699" s="5"/>
    </row>
    <row r="700" spans="13:15" ht="18" customHeight="1">
      <c r="M700" s="5"/>
      <c r="N700" s="5"/>
      <c r="O700" s="5"/>
    </row>
    <row r="701" spans="13:15" ht="18" customHeight="1">
      <c r="M701" s="5"/>
      <c r="N701" s="5"/>
      <c r="O701" s="5"/>
    </row>
    <row r="702" spans="13:15" ht="18" customHeight="1">
      <c r="M702" s="5"/>
      <c r="N702" s="5"/>
      <c r="O702" s="5"/>
    </row>
    <row r="703" spans="13:15" ht="18" customHeight="1">
      <c r="M703" s="5"/>
      <c r="N703" s="5"/>
      <c r="O703" s="5"/>
    </row>
    <row r="704" spans="13:15" ht="18" customHeight="1">
      <c r="M704" s="5"/>
      <c r="N704" s="5"/>
      <c r="O704" s="5"/>
    </row>
    <row r="705" spans="13:15" ht="18" customHeight="1">
      <c r="M705" s="5"/>
      <c r="N705" s="5"/>
      <c r="O705" s="5"/>
    </row>
    <row r="706" spans="13:15" ht="18" customHeight="1">
      <c r="M706" s="5"/>
      <c r="N706" s="5"/>
      <c r="O706" s="5"/>
    </row>
    <row r="707" spans="13:15" ht="18" customHeight="1">
      <c r="M707" s="5"/>
      <c r="N707" s="5"/>
      <c r="O707" s="5"/>
    </row>
    <row r="708" spans="13:15" ht="18" customHeight="1">
      <c r="M708" s="5"/>
      <c r="N708" s="5"/>
      <c r="O708" s="5"/>
    </row>
    <row r="709" spans="13:15" ht="18" customHeight="1">
      <c r="M709" s="5"/>
      <c r="N709" s="5"/>
      <c r="O709" s="5"/>
    </row>
    <row r="710" spans="13:15" ht="18" customHeight="1">
      <c r="M710" s="5"/>
      <c r="N710" s="5"/>
      <c r="O710" s="5"/>
    </row>
    <row r="711" spans="13:15" ht="18" customHeight="1">
      <c r="M711" s="5"/>
      <c r="N711" s="5"/>
      <c r="O711" s="5"/>
    </row>
    <row r="712" spans="13:15" ht="18" customHeight="1">
      <c r="M712" s="5"/>
      <c r="N712" s="5"/>
      <c r="O712" s="5"/>
    </row>
    <row r="713" spans="13:15" ht="18" customHeight="1">
      <c r="M713" s="5"/>
      <c r="N713" s="5"/>
      <c r="O713" s="5"/>
    </row>
    <row r="714" spans="13:15" ht="18" customHeight="1">
      <c r="M714" s="5"/>
      <c r="N714" s="5"/>
      <c r="O714" s="5"/>
    </row>
    <row r="715" spans="13:15" ht="18" customHeight="1">
      <c r="M715" s="5"/>
      <c r="N715" s="5"/>
      <c r="O715" s="5"/>
    </row>
    <row r="716" spans="13:15" ht="18" customHeight="1">
      <c r="M716" s="5"/>
      <c r="N716" s="5"/>
      <c r="O716" s="5"/>
    </row>
    <row r="717" spans="13:15" ht="18" customHeight="1">
      <c r="M717" s="5"/>
      <c r="N717" s="5"/>
      <c r="O717" s="5"/>
    </row>
    <row r="718" spans="13:15" ht="18" customHeight="1">
      <c r="M718" s="5"/>
      <c r="N718" s="5"/>
      <c r="O718" s="5"/>
    </row>
    <row r="719" spans="13:15" ht="18" customHeight="1">
      <c r="M719" s="5"/>
      <c r="N719" s="5"/>
      <c r="O719" s="5"/>
    </row>
    <row r="720" spans="13:15" ht="18" customHeight="1">
      <c r="M720" s="5"/>
      <c r="N720" s="5"/>
      <c r="O720" s="5"/>
    </row>
    <row r="721" spans="13:15" ht="18" customHeight="1">
      <c r="M721" s="5"/>
      <c r="N721" s="5"/>
      <c r="O721" s="5"/>
    </row>
    <row r="722" spans="13:15" ht="18" customHeight="1">
      <c r="M722" s="5"/>
      <c r="N722" s="5"/>
      <c r="O722" s="5"/>
    </row>
    <row r="723" spans="13:15" ht="18" customHeight="1">
      <c r="M723" s="5"/>
      <c r="N723" s="5"/>
      <c r="O723" s="5"/>
    </row>
    <row r="724" spans="13:15" ht="18" customHeight="1">
      <c r="M724" s="5"/>
      <c r="N724" s="5"/>
      <c r="O724" s="5"/>
    </row>
    <row r="725" spans="13:15" ht="18" customHeight="1">
      <c r="M725" s="5"/>
      <c r="N725" s="5"/>
      <c r="O725" s="5"/>
    </row>
    <row r="726" spans="13:15" ht="18" customHeight="1">
      <c r="M726" s="5"/>
      <c r="N726" s="5"/>
      <c r="O726" s="5"/>
    </row>
    <row r="727" spans="13:15" ht="18" customHeight="1">
      <c r="M727" s="5"/>
      <c r="N727" s="5"/>
      <c r="O727" s="5"/>
    </row>
    <row r="728" spans="13:15" ht="18" customHeight="1">
      <c r="M728" s="5"/>
      <c r="N728" s="5"/>
      <c r="O728" s="5"/>
    </row>
    <row r="729" spans="13:15" ht="18" customHeight="1">
      <c r="M729" s="5"/>
      <c r="N729" s="5"/>
      <c r="O729" s="5"/>
    </row>
    <row r="730" spans="13:15" ht="18" customHeight="1">
      <c r="M730" s="5"/>
      <c r="N730" s="5"/>
      <c r="O730" s="5"/>
    </row>
    <row r="731" spans="13:15" ht="18" customHeight="1">
      <c r="M731" s="5"/>
      <c r="N731" s="5"/>
      <c r="O731" s="5"/>
    </row>
    <row r="732" spans="13:15" ht="18" customHeight="1">
      <c r="M732" s="5"/>
      <c r="N732" s="5"/>
      <c r="O732" s="5"/>
    </row>
    <row r="733" spans="13:15" ht="18" customHeight="1">
      <c r="M733" s="5"/>
      <c r="N733" s="5"/>
      <c r="O733" s="5"/>
    </row>
    <row r="734" spans="13:15" ht="18" customHeight="1">
      <c r="M734" s="5"/>
      <c r="N734" s="5"/>
      <c r="O734" s="5"/>
    </row>
    <row r="735" spans="13:15" ht="18" customHeight="1">
      <c r="M735" s="5"/>
      <c r="N735" s="5"/>
      <c r="O735" s="5"/>
    </row>
    <row r="736" spans="13:15" ht="18" customHeight="1">
      <c r="M736" s="5"/>
      <c r="N736" s="5"/>
      <c r="O736" s="5"/>
    </row>
    <row r="737" spans="13:15" ht="18" customHeight="1">
      <c r="M737" s="5"/>
      <c r="N737" s="5"/>
      <c r="O737" s="5"/>
    </row>
    <row r="738" spans="13:15" ht="18" customHeight="1">
      <c r="M738" s="5"/>
      <c r="N738" s="5"/>
      <c r="O738" s="5"/>
    </row>
    <row r="739" spans="13:15" ht="18" customHeight="1">
      <c r="M739" s="5"/>
      <c r="N739" s="5"/>
      <c r="O739" s="5"/>
    </row>
    <row r="740" spans="13:15" ht="18" customHeight="1">
      <c r="M740" s="5"/>
      <c r="N740" s="5"/>
      <c r="O740" s="5"/>
    </row>
    <row r="741" spans="13:15" ht="18" customHeight="1">
      <c r="M741" s="5"/>
      <c r="N741" s="5"/>
      <c r="O741" s="5"/>
    </row>
    <row r="742" spans="13:15" ht="18" customHeight="1">
      <c r="M742" s="5"/>
      <c r="N742" s="5"/>
      <c r="O742" s="5"/>
    </row>
    <row r="743" spans="13:15" ht="18" customHeight="1">
      <c r="M743" s="5"/>
      <c r="N743" s="5"/>
      <c r="O743" s="5"/>
    </row>
    <row r="744" spans="13:15" ht="18" customHeight="1">
      <c r="M744" s="5"/>
      <c r="N744" s="5"/>
      <c r="O744" s="5"/>
    </row>
    <row r="745" spans="13:15" ht="18" customHeight="1">
      <c r="M745" s="5"/>
      <c r="N745" s="5"/>
      <c r="O745" s="5"/>
    </row>
    <row r="746" spans="13:15" ht="18" customHeight="1">
      <c r="M746" s="5"/>
      <c r="N746" s="5"/>
      <c r="O746" s="5"/>
    </row>
    <row r="747" spans="13:15" ht="18" customHeight="1">
      <c r="M747" s="5"/>
      <c r="N747" s="5"/>
      <c r="O747" s="5"/>
    </row>
    <row r="748" spans="13:15" ht="18" customHeight="1">
      <c r="M748" s="5"/>
      <c r="N748" s="5"/>
      <c r="O748" s="5"/>
    </row>
    <row r="749" spans="13:15" ht="18" customHeight="1">
      <c r="M749" s="5"/>
      <c r="N749" s="5"/>
      <c r="O749" s="5"/>
    </row>
    <row r="750" spans="13:15" ht="18" customHeight="1">
      <c r="M750" s="5"/>
      <c r="N750" s="5"/>
      <c r="O750" s="5"/>
    </row>
    <row r="751" spans="13:15" ht="18" customHeight="1">
      <c r="M751" s="5"/>
      <c r="N751" s="5"/>
      <c r="O751" s="5"/>
    </row>
    <row r="752" spans="13:15" ht="18" customHeight="1">
      <c r="M752" s="5"/>
      <c r="N752" s="5"/>
      <c r="O752" s="5"/>
    </row>
    <row r="753" spans="13:15" ht="18" customHeight="1">
      <c r="M753" s="5"/>
      <c r="N753" s="5"/>
      <c r="O753" s="5"/>
    </row>
    <row r="754" spans="13:15" ht="18" customHeight="1">
      <c r="M754" s="5"/>
      <c r="N754" s="5"/>
      <c r="O754" s="5"/>
    </row>
    <row r="755" spans="13:15" ht="18" customHeight="1">
      <c r="M755" s="5"/>
      <c r="N755" s="5"/>
      <c r="O755" s="5"/>
    </row>
    <row r="756" spans="13:15" ht="18" customHeight="1">
      <c r="M756" s="5"/>
      <c r="N756" s="5"/>
      <c r="O756" s="5"/>
    </row>
    <row r="757" spans="13:15" ht="18" customHeight="1">
      <c r="M757" s="5"/>
      <c r="N757" s="5"/>
      <c r="O757" s="5"/>
    </row>
    <row r="758" spans="13:15" ht="18" customHeight="1">
      <c r="M758" s="5"/>
      <c r="N758" s="5"/>
      <c r="O758" s="5"/>
    </row>
    <row r="759" spans="13:15" ht="18" customHeight="1">
      <c r="M759" s="5"/>
      <c r="N759" s="5"/>
      <c r="O759" s="5"/>
    </row>
    <row r="760" spans="13:15" ht="18" customHeight="1">
      <c r="M760" s="5"/>
      <c r="N760" s="5"/>
      <c r="O760" s="5"/>
    </row>
    <row r="761" spans="13:15" ht="18" customHeight="1">
      <c r="M761" s="5"/>
      <c r="N761" s="5"/>
      <c r="O761" s="5"/>
    </row>
    <row r="762" spans="13:15" ht="18" customHeight="1">
      <c r="M762" s="5"/>
      <c r="N762" s="5"/>
      <c r="O762" s="5"/>
    </row>
    <row r="763" spans="13:15" ht="18" customHeight="1">
      <c r="M763" s="5"/>
      <c r="N763" s="5"/>
      <c r="O763" s="5"/>
    </row>
    <row r="764" spans="13:15" ht="18" customHeight="1">
      <c r="M764" s="5"/>
      <c r="N764" s="5"/>
      <c r="O764" s="5"/>
    </row>
    <row r="765" spans="13:15" ht="18" customHeight="1">
      <c r="M765" s="5"/>
      <c r="N765" s="5"/>
      <c r="O765" s="5"/>
    </row>
    <row r="766" spans="13:15" ht="18" customHeight="1">
      <c r="M766" s="5"/>
      <c r="N766" s="5"/>
      <c r="O766" s="5"/>
    </row>
    <row r="767" spans="13:15" ht="18" customHeight="1">
      <c r="M767" s="5"/>
      <c r="N767" s="5"/>
      <c r="O767" s="5"/>
    </row>
    <row r="768" spans="13:15" ht="18" customHeight="1">
      <c r="M768" s="5"/>
      <c r="N768" s="5"/>
      <c r="O768" s="5"/>
    </row>
    <row r="769" spans="13:15" ht="18" customHeight="1">
      <c r="M769" s="5"/>
      <c r="N769" s="5"/>
      <c r="O769" s="5"/>
    </row>
    <row r="770" spans="13:15" ht="18" customHeight="1">
      <c r="M770" s="5"/>
      <c r="N770" s="5"/>
      <c r="O770" s="5"/>
    </row>
    <row r="771" spans="13:15" ht="18" customHeight="1">
      <c r="M771" s="5"/>
      <c r="N771" s="5"/>
      <c r="O771" s="5"/>
    </row>
    <row r="772" spans="13:15" ht="18" customHeight="1">
      <c r="M772" s="5"/>
      <c r="N772" s="5"/>
      <c r="O772" s="5"/>
    </row>
    <row r="773" spans="13:15" ht="18" customHeight="1">
      <c r="M773" s="5"/>
      <c r="N773" s="5"/>
      <c r="O773" s="5"/>
    </row>
    <row r="774" spans="13:15" ht="18" customHeight="1">
      <c r="M774" s="5"/>
      <c r="N774" s="5"/>
      <c r="O774" s="5"/>
    </row>
    <row r="775" spans="13:15" ht="18" customHeight="1">
      <c r="M775" s="5"/>
      <c r="N775" s="5"/>
      <c r="O775" s="5"/>
    </row>
    <row r="776" spans="13:15" ht="18" customHeight="1">
      <c r="M776" s="5"/>
      <c r="N776" s="5"/>
      <c r="O776" s="5"/>
    </row>
    <row r="777" spans="13:15" ht="18" customHeight="1">
      <c r="M777" s="5"/>
      <c r="N777" s="5"/>
      <c r="O777" s="5"/>
    </row>
    <row r="778" spans="13:15" ht="18" customHeight="1">
      <c r="M778" s="5"/>
      <c r="N778" s="5"/>
      <c r="O778" s="5"/>
    </row>
    <row r="779" spans="13:15" ht="18" customHeight="1">
      <c r="M779" s="5"/>
      <c r="N779" s="5"/>
      <c r="O779" s="5"/>
    </row>
    <row r="780" spans="13:15" ht="18" customHeight="1">
      <c r="M780" s="5"/>
      <c r="N780" s="5"/>
      <c r="O780" s="5"/>
    </row>
    <row r="781" spans="13:15" ht="18" customHeight="1">
      <c r="M781" s="5"/>
      <c r="N781" s="5"/>
      <c r="O781" s="5"/>
    </row>
    <row r="782" spans="13:15" ht="18" customHeight="1">
      <c r="M782" s="5"/>
      <c r="N782" s="5"/>
      <c r="O782" s="5"/>
    </row>
    <row r="783" spans="13:15" ht="18" customHeight="1">
      <c r="M783" s="5"/>
      <c r="N783" s="5"/>
      <c r="O783" s="5"/>
    </row>
    <row r="784" spans="13:15" ht="18" customHeight="1">
      <c r="M784" s="5"/>
      <c r="N784" s="5"/>
      <c r="O784" s="5"/>
    </row>
    <row r="785" spans="13:15" ht="18" customHeight="1">
      <c r="M785" s="5"/>
      <c r="N785" s="5"/>
      <c r="O785" s="5"/>
    </row>
    <row r="786" spans="13:15" ht="18" customHeight="1">
      <c r="M786" s="5"/>
      <c r="N786" s="5"/>
      <c r="O786" s="5"/>
    </row>
    <row r="787" spans="13:15" ht="18" customHeight="1">
      <c r="M787" s="5"/>
      <c r="N787" s="5"/>
      <c r="O787" s="5"/>
    </row>
    <row r="788" spans="13:15" ht="18" customHeight="1">
      <c r="M788" s="5"/>
      <c r="N788" s="5"/>
      <c r="O788" s="5"/>
    </row>
    <row r="789" spans="13:15" ht="18" customHeight="1">
      <c r="M789" s="5"/>
      <c r="N789" s="5"/>
      <c r="O789" s="5"/>
    </row>
    <row r="790" spans="13:15" ht="18" customHeight="1">
      <c r="M790" s="5"/>
      <c r="N790" s="5"/>
      <c r="O790" s="5"/>
    </row>
    <row r="791" spans="13:15" ht="18" customHeight="1">
      <c r="M791" s="5"/>
      <c r="N791" s="5"/>
      <c r="O791" s="5"/>
    </row>
    <row r="792" spans="13:15" ht="18" customHeight="1">
      <c r="M792" s="5"/>
      <c r="N792" s="5"/>
      <c r="O792" s="5"/>
    </row>
    <row r="793" spans="13:15" ht="18" customHeight="1">
      <c r="M793" s="5"/>
      <c r="N793" s="5"/>
      <c r="O793" s="5"/>
    </row>
    <row r="794" spans="13:15" ht="18" customHeight="1">
      <c r="M794" s="5"/>
      <c r="N794" s="5"/>
      <c r="O794" s="5"/>
    </row>
    <row r="795" spans="13:15" ht="18" customHeight="1">
      <c r="M795" s="5"/>
      <c r="N795" s="5"/>
      <c r="O795" s="5"/>
    </row>
    <row r="796" spans="13:15" ht="18" customHeight="1">
      <c r="M796" s="5"/>
      <c r="N796" s="5"/>
      <c r="O796" s="5"/>
    </row>
    <row r="797" spans="13:15" ht="18" customHeight="1">
      <c r="M797" s="5"/>
      <c r="N797" s="5"/>
      <c r="O797" s="5"/>
    </row>
    <row r="798" spans="13:15" ht="18" customHeight="1">
      <c r="M798" s="5"/>
      <c r="N798" s="5"/>
      <c r="O798" s="5"/>
    </row>
    <row r="799" spans="13:15" ht="18" customHeight="1">
      <c r="M799" s="5"/>
      <c r="N799" s="5"/>
      <c r="O799" s="5"/>
    </row>
    <row r="800" spans="13:15" ht="18" customHeight="1">
      <c r="M800" s="5"/>
      <c r="N800" s="5"/>
      <c r="O800" s="5"/>
    </row>
    <row r="801" spans="13:15" ht="18" customHeight="1">
      <c r="M801" s="5"/>
      <c r="N801" s="5"/>
      <c r="O801" s="5"/>
    </row>
    <row r="802" spans="13:15" ht="18" customHeight="1">
      <c r="M802" s="5"/>
      <c r="N802" s="5"/>
      <c r="O802" s="5"/>
    </row>
    <row r="803" spans="13:15" ht="18" customHeight="1">
      <c r="M803" s="5"/>
      <c r="N803" s="5"/>
      <c r="O803" s="5"/>
    </row>
    <row r="804" spans="13:15" ht="18" customHeight="1">
      <c r="M804" s="5"/>
      <c r="N804" s="5"/>
      <c r="O804" s="5"/>
    </row>
    <row r="805" spans="13:15" ht="18" customHeight="1">
      <c r="M805" s="5"/>
      <c r="N805" s="5"/>
      <c r="O805" s="5"/>
    </row>
    <row r="806" spans="13:15" ht="18" customHeight="1">
      <c r="M806" s="5"/>
      <c r="N806" s="5"/>
      <c r="O806" s="5"/>
    </row>
    <row r="807" spans="13:15" ht="18" customHeight="1">
      <c r="M807" s="5"/>
      <c r="N807" s="5"/>
      <c r="O807" s="5"/>
    </row>
    <row r="808" spans="13:15" ht="18" customHeight="1">
      <c r="M808" s="5"/>
      <c r="N808" s="5"/>
      <c r="O808" s="5"/>
    </row>
    <row r="809" spans="13:15" ht="18" customHeight="1">
      <c r="M809" s="5"/>
      <c r="N809" s="5"/>
      <c r="O809" s="5"/>
    </row>
    <row r="810" spans="13:15" ht="18" customHeight="1">
      <c r="M810" s="5"/>
      <c r="N810" s="5"/>
      <c r="O810" s="5"/>
    </row>
    <row r="811" spans="13:15" ht="18" customHeight="1">
      <c r="M811" s="5"/>
      <c r="N811" s="5"/>
      <c r="O811" s="5"/>
    </row>
    <row r="812" spans="13:15" ht="18" customHeight="1">
      <c r="M812" s="5"/>
      <c r="N812" s="5"/>
      <c r="O812" s="5"/>
    </row>
    <row r="813" spans="13:15" ht="18" customHeight="1">
      <c r="M813" s="5"/>
      <c r="N813" s="5"/>
      <c r="O813" s="5"/>
    </row>
    <row r="814" spans="13:15" ht="18" customHeight="1">
      <c r="M814" s="5"/>
      <c r="N814" s="5"/>
      <c r="O814" s="5"/>
    </row>
    <row r="815" spans="13:15" ht="18" customHeight="1">
      <c r="M815" s="5"/>
      <c r="N815" s="5"/>
      <c r="O815" s="5"/>
    </row>
    <row r="816" spans="13:15" ht="18" customHeight="1">
      <c r="M816" s="5"/>
      <c r="N816" s="5"/>
      <c r="O816" s="5"/>
    </row>
    <row r="817" spans="13:15" ht="18" customHeight="1">
      <c r="M817" s="5"/>
      <c r="N817" s="5"/>
      <c r="O817" s="5"/>
    </row>
    <row r="818" spans="13:15" ht="18" customHeight="1">
      <c r="M818" s="5"/>
      <c r="N818" s="5"/>
      <c r="O818" s="5"/>
    </row>
    <row r="819" spans="13:15" ht="18" customHeight="1">
      <c r="M819" s="5"/>
      <c r="N819" s="5"/>
      <c r="O819" s="5"/>
    </row>
    <row r="820" spans="13:15" ht="18" customHeight="1">
      <c r="M820" s="5"/>
      <c r="N820" s="5"/>
      <c r="O820" s="5"/>
    </row>
    <row r="821" spans="13:15" ht="18" customHeight="1">
      <c r="M821" s="5"/>
      <c r="N821" s="5"/>
      <c r="O821" s="5"/>
    </row>
    <row r="822" spans="13:15" ht="18" customHeight="1">
      <c r="M822" s="5"/>
      <c r="N822" s="5"/>
      <c r="O822" s="5"/>
    </row>
    <row r="823" spans="13:15" ht="18" customHeight="1">
      <c r="M823" s="5"/>
      <c r="N823" s="5"/>
      <c r="O823" s="5"/>
    </row>
    <row r="824" spans="13:15" ht="18" customHeight="1">
      <c r="M824" s="5"/>
      <c r="N824" s="5"/>
      <c r="O824" s="5"/>
    </row>
    <row r="825" spans="13:15" ht="18" customHeight="1">
      <c r="M825" s="5"/>
      <c r="N825" s="5"/>
      <c r="O825" s="5"/>
    </row>
    <row r="826" spans="13:15" ht="18" customHeight="1">
      <c r="M826" s="5"/>
      <c r="N826" s="5"/>
      <c r="O826" s="5"/>
    </row>
    <row r="827" spans="13:15" ht="18" customHeight="1">
      <c r="M827" s="5"/>
      <c r="N827" s="5"/>
      <c r="O827" s="5"/>
    </row>
    <row r="828" spans="13:15" ht="18" customHeight="1">
      <c r="M828" s="5"/>
      <c r="N828" s="5"/>
      <c r="O828" s="5"/>
    </row>
    <row r="829" spans="13:15" ht="18" customHeight="1">
      <c r="M829" s="5"/>
      <c r="N829" s="5"/>
      <c r="O829" s="5"/>
    </row>
    <row r="830" spans="13:15" ht="18" customHeight="1">
      <c r="M830" s="5"/>
      <c r="N830" s="5"/>
      <c r="O830" s="5"/>
    </row>
    <row r="831" spans="13:15" ht="18" customHeight="1">
      <c r="M831" s="5"/>
      <c r="N831" s="5"/>
      <c r="O831" s="5"/>
    </row>
    <row r="832" spans="13:15" ht="18" customHeight="1">
      <c r="M832" s="5"/>
      <c r="N832" s="5"/>
      <c r="O832" s="5"/>
    </row>
    <row r="833" spans="13:15" ht="18" customHeight="1">
      <c r="M833" s="5"/>
      <c r="N833" s="5"/>
      <c r="O833" s="5"/>
    </row>
    <row r="834" spans="13:15" ht="18" customHeight="1">
      <c r="M834" s="5"/>
      <c r="N834" s="5"/>
      <c r="O834" s="5"/>
    </row>
    <row r="835" spans="13:15" ht="18" customHeight="1">
      <c r="M835" s="5"/>
      <c r="N835" s="5"/>
      <c r="O835" s="5"/>
    </row>
    <row r="836" spans="13:15" ht="18" customHeight="1">
      <c r="M836" s="5"/>
      <c r="N836" s="5"/>
      <c r="O836" s="5"/>
    </row>
    <row r="837" spans="13:15" ht="18" customHeight="1">
      <c r="M837" s="5"/>
      <c r="N837" s="5"/>
      <c r="O837" s="5"/>
    </row>
    <row r="838" spans="13:15" ht="18" customHeight="1">
      <c r="M838" s="5"/>
      <c r="N838" s="5"/>
      <c r="O838" s="5"/>
    </row>
    <row r="839" spans="13:15" ht="18" customHeight="1">
      <c r="M839" s="5"/>
      <c r="N839" s="5"/>
      <c r="O839" s="5"/>
    </row>
    <row r="840" spans="13:15" ht="18" customHeight="1">
      <c r="M840" s="5"/>
      <c r="N840" s="5"/>
      <c r="O840" s="5"/>
    </row>
    <row r="841" spans="13:15" ht="18" customHeight="1">
      <c r="M841" s="5"/>
      <c r="N841" s="5"/>
      <c r="O841" s="5"/>
    </row>
    <row r="842" spans="13:15" ht="18" customHeight="1">
      <c r="M842" s="5"/>
      <c r="N842" s="5"/>
      <c r="O842" s="5"/>
    </row>
    <row r="843" spans="13:15" ht="18" customHeight="1">
      <c r="M843" s="5"/>
      <c r="N843" s="5"/>
      <c r="O843" s="5"/>
    </row>
    <row r="844" spans="13:15" ht="18" customHeight="1">
      <c r="M844" s="5"/>
      <c r="N844" s="5"/>
      <c r="O844" s="5"/>
    </row>
    <row r="845" spans="13:15" ht="18" customHeight="1">
      <c r="M845" s="5"/>
      <c r="N845" s="5"/>
      <c r="O845" s="5"/>
    </row>
    <row r="846" spans="13:15" ht="18" customHeight="1">
      <c r="M846" s="5"/>
      <c r="N846" s="5"/>
      <c r="O846" s="5"/>
    </row>
    <row r="847" spans="13:15" ht="18" customHeight="1">
      <c r="M847" s="5"/>
      <c r="N847" s="5"/>
      <c r="O847" s="5"/>
    </row>
    <row r="848" spans="13:15" ht="18" customHeight="1">
      <c r="M848" s="5"/>
      <c r="N848" s="5"/>
      <c r="O848" s="5"/>
    </row>
    <row r="849" spans="13:15" ht="18" customHeight="1">
      <c r="M849" s="5"/>
      <c r="N849" s="5"/>
      <c r="O849" s="5"/>
    </row>
    <row r="850" spans="13:15" ht="18" customHeight="1">
      <c r="M850" s="5"/>
      <c r="N850" s="5"/>
      <c r="O850" s="5"/>
    </row>
    <row r="851" spans="13:15" ht="18" customHeight="1">
      <c r="M851" s="5"/>
      <c r="N851" s="5"/>
      <c r="O851" s="5"/>
    </row>
    <row r="852" spans="13:15" ht="18" customHeight="1">
      <c r="M852" s="5"/>
      <c r="N852" s="5"/>
      <c r="O852" s="5"/>
    </row>
    <row r="853" spans="13:15" ht="18" customHeight="1">
      <c r="M853" s="5"/>
      <c r="N853" s="5"/>
      <c r="O853" s="5"/>
    </row>
    <row r="854" spans="13:15" ht="18" customHeight="1">
      <c r="M854" s="5"/>
      <c r="N854" s="5"/>
      <c r="O854" s="5"/>
    </row>
    <row r="855" spans="13:15" ht="18" customHeight="1">
      <c r="M855" s="5"/>
      <c r="N855" s="5"/>
      <c r="O855" s="5"/>
    </row>
    <row r="856" spans="13:15" ht="18" customHeight="1">
      <c r="M856" s="5"/>
      <c r="N856" s="5"/>
      <c r="O856" s="5"/>
    </row>
    <row r="857" spans="13:15" ht="18" customHeight="1">
      <c r="M857" s="5"/>
      <c r="N857" s="5"/>
      <c r="O857" s="5"/>
    </row>
    <row r="858" spans="13:15" ht="18" customHeight="1">
      <c r="M858" s="5"/>
      <c r="N858" s="5"/>
      <c r="O858" s="5"/>
    </row>
    <row r="859" spans="13:15" ht="18" customHeight="1">
      <c r="M859" s="5"/>
      <c r="N859" s="5"/>
      <c r="O859" s="5"/>
    </row>
    <row r="860" spans="13:15" ht="18" customHeight="1">
      <c r="M860" s="5"/>
      <c r="N860" s="5"/>
      <c r="O860" s="5"/>
    </row>
    <row r="861" spans="13:15" ht="18" customHeight="1">
      <c r="M861" s="5"/>
      <c r="N861" s="5"/>
      <c r="O861" s="5"/>
    </row>
    <row r="862" spans="13:15" ht="18" customHeight="1">
      <c r="M862" s="5"/>
      <c r="N862" s="5"/>
      <c r="O862" s="5"/>
    </row>
    <row r="863" spans="13:15" ht="18" customHeight="1">
      <c r="M863" s="5"/>
      <c r="N863" s="5"/>
      <c r="O863" s="5"/>
    </row>
    <row r="864" spans="13:15" ht="18" customHeight="1">
      <c r="M864" s="5"/>
      <c r="N864" s="5"/>
      <c r="O864" s="5"/>
    </row>
    <row r="865" spans="13:15" ht="18" customHeight="1">
      <c r="M865" s="5"/>
      <c r="N865" s="5"/>
      <c r="O865" s="5"/>
    </row>
    <row r="866" spans="13:15" ht="18" customHeight="1">
      <c r="M866" s="5"/>
      <c r="N866" s="5"/>
      <c r="O866" s="5"/>
    </row>
    <row r="867" spans="13:15" ht="18" customHeight="1">
      <c r="M867" s="5"/>
      <c r="N867" s="5"/>
      <c r="O867" s="5"/>
    </row>
    <row r="868" spans="13:15" ht="18" customHeight="1">
      <c r="M868" s="5"/>
      <c r="N868" s="5"/>
      <c r="O868" s="5"/>
    </row>
    <row r="869" spans="13:15" ht="18" customHeight="1">
      <c r="M869" s="5"/>
      <c r="N869" s="5"/>
      <c r="O869" s="5"/>
    </row>
    <row r="870" spans="13:15" ht="18" customHeight="1">
      <c r="M870" s="5"/>
      <c r="N870" s="5"/>
      <c r="O870" s="5"/>
    </row>
    <row r="871" spans="13:15" ht="18" customHeight="1">
      <c r="M871" s="5"/>
      <c r="N871" s="5"/>
      <c r="O871" s="5"/>
    </row>
    <row r="872" spans="13:15" ht="18" customHeight="1">
      <c r="M872" s="5"/>
      <c r="N872" s="5"/>
      <c r="O872" s="5"/>
    </row>
    <row r="873" spans="13:15" ht="18" customHeight="1">
      <c r="M873" s="5"/>
      <c r="N873" s="5"/>
      <c r="O873" s="5"/>
    </row>
    <row r="874" spans="13:15" ht="18" customHeight="1">
      <c r="M874" s="5"/>
      <c r="N874" s="5"/>
      <c r="O874" s="5"/>
    </row>
    <row r="875" spans="13:15" ht="18" customHeight="1">
      <c r="M875" s="5"/>
      <c r="N875" s="5"/>
      <c r="O875" s="5"/>
    </row>
    <row r="876" spans="13:15" ht="18" customHeight="1">
      <c r="M876" s="5"/>
      <c r="N876" s="5"/>
      <c r="O876" s="5"/>
    </row>
    <row r="877" spans="13:15" ht="18" customHeight="1">
      <c r="M877" s="5"/>
      <c r="N877" s="5"/>
      <c r="O877" s="5"/>
    </row>
    <row r="878" spans="13:15" ht="18" customHeight="1">
      <c r="M878" s="5"/>
      <c r="N878" s="5"/>
      <c r="O878" s="5"/>
    </row>
    <row r="879" spans="13:15" ht="18" customHeight="1">
      <c r="M879" s="5"/>
      <c r="N879" s="5"/>
      <c r="O879" s="5"/>
    </row>
    <row r="880" spans="13:15" ht="18" customHeight="1">
      <c r="M880" s="5"/>
      <c r="N880" s="5"/>
      <c r="O880" s="5"/>
    </row>
    <row r="881" spans="13:15" ht="18" customHeight="1">
      <c r="M881" s="5"/>
      <c r="N881" s="5"/>
      <c r="O881" s="5"/>
    </row>
    <row r="882" spans="13:15" ht="18" customHeight="1">
      <c r="M882" s="5"/>
      <c r="N882" s="5"/>
      <c r="O882" s="5"/>
    </row>
    <row r="883" spans="13:15" ht="18" customHeight="1">
      <c r="M883" s="5"/>
      <c r="N883" s="5"/>
      <c r="O883" s="5"/>
    </row>
    <row r="884" spans="13:15" ht="18" customHeight="1">
      <c r="M884" s="5"/>
      <c r="N884" s="5"/>
      <c r="O884" s="5"/>
    </row>
    <row r="885" spans="13:15" ht="18" customHeight="1">
      <c r="M885" s="5"/>
      <c r="N885" s="5"/>
      <c r="O885" s="5"/>
    </row>
    <row r="886" spans="13:15" ht="18" customHeight="1">
      <c r="M886" s="5"/>
      <c r="N886" s="5"/>
      <c r="O886" s="5"/>
    </row>
    <row r="887" spans="13:15" ht="18" customHeight="1">
      <c r="M887" s="5"/>
      <c r="N887" s="5"/>
      <c r="O887" s="5"/>
    </row>
    <row r="888" spans="13:15" ht="18" customHeight="1">
      <c r="M888" s="5"/>
      <c r="N888" s="5"/>
      <c r="O888" s="5"/>
    </row>
    <row r="889" spans="13:15" ht="18" customHeight="1">
      <c r="M889" s="5"/>
      <c r="N889" s="5"/>
      <c r="O889" s="5"/>
    </row>
    <row r="890" spans="13:15" ht="18" customHeight="1">
      <c r="M890" s="5"/>
      <c r="N890" s="5"/>
      <c r="O890" s="5"/>
    </row>
    <row r="891" spans="13:15" ht="18" customHeight="1">
      <c r="M891" s="5"/>
      <c r="N891" s="5"/>
      <c r="O891" s="5"/>
    </row>
    <row r="892" spans="13:15" ht="18" customHeight="1">
      <c r="M892" s="5"/>
      <c r="N892" s="5"/>
      <c r="O892" s="5"/>
    </row>
    <row r="893" spans="13:15" ht="18" customHeight="1">
      <c r="M893" s="5"/>
      <c r="N893" s="5"/>
      <c r="O893" s="5"/>
    </row>
    <row r="894" spans="13:15" ht="18" customHeight="1">
      <c r="M894" s="5"/>
      <c r="N894" s="5"/>
      <c r="O894" s="5"/>
    </row>
    <row r="895" spans="13:15" ht="18" customHeight="1">
      <c r="M895" s="5"/>
      <c r="N895" s="5"/>
      <c r="O895" s="5"/>
    </row>
    <row r="896" spans="13:15" ht="18" customHeight="1">
      <c r="M896" s="5"/>
      <c r="N896" s="5"/>
      <c r="O896" s="5"/>
    </row>
    <row r="897" spans="13:15" ht="18" customHeight="1">
      <c r="M897" s="5"/>
      <c r="N897" s="5"/>
      <c r="O897" s="5"/>
    </row>
    <row r="898" spans="13:15" ht="18" customHeight="1">
      <c r="M898" s="5"/>
      <c r="N898" s="5"/>
      <c r="O898" s="5"/>
    </row>
    <row r="899" spans="13:15" ht="18" customHeight="1">
      <c r="M899" s="5"/>
      <c r="N899" s="5"/>
      <c r="O899" s="5"/>
    </row>
    <row r="900" spans="13:15" ht="18" customHeight="1">
      <c r="M900" s="5"/>
      <c r="N900" s="5"/>
      <c r="O900" s="5"/>
    </row>
    <row r="901" spans="13:15" ht="18" customHeight="1">
      <c r="M901" s="5"/>
      <c r="N901" s="5"/>
      <c r="O901" s="5"/>
    </row>
    <row r="902" spans="13:15" ht="18" customHeight="1">
      <c r="M902" s="5"/>
      <c r="N902" s="5"/>
      <c r="O902" s="5"/>
    </row>
    <row r="903" spans="13:15" ht="18" customHeight="1">
      <c r="M903" s="5"/>
      <c r="N903" s="5"/>
      <c r="O903" s="5"/>
    </row>
    <row r="904" spans="13:15" ht="18" customHeight="1">
      <c r="M904" s="5"/>
      <c r="N904" s="5"/>
      <c r="O904" s="5"/>
    </row>
    <row r="905" spans="13:15" ht="18" customHeight="1">
      <c r="M905" s="5"/>
      <c r="N905" s="5"/>
      <c r="O905" s="5"/>
    </row>
    <row r="906" spans="13:15" ht="18" customHeight="1">
      <c r="M906" s="5"/>
      <c r="N906" s="5"/>
      <c r="O906" s="5"/>
    </row>
    <row r="907" spans="13:15" ht="18" customHeight="1">
      <c r="M907" s="5"/>
      <c r="N907" s="5"/>
      <c r="O907" s="5"/>
    </row>
    <row r="908" spans="13:15" ht="18" customHeight="1">
      <c r="M908" s="5"/>
      <c r="N908" s="5"/>
      <c r="O908" s="5"/>
    </row>
    <row r="909" spans="13:15" ht="18" customHeight="1">
      <c r="M909" s="5"/>
      <c r="N909" s="5"/>
      <c r="O909" s="5"/>
    </row>
    <row r="910" spans="13:15" ht="18" customHeight="1">
      <c r="M910" s="5"/>
      <c r="N910" s="5"/>
      <c r="O910" s="5"/>
    </row>
    <row r="911" spans="13:15" ht="18" customHeight="1">
      <c r="M911" s="5"/>
      <c r="N911" s="5"/>
      <c r="O911" s="5"/>
    </row>
    <row r="912" spans="13:15" ht="18" customHeight="1">
      <c r="M912" s="5"/>
      <c r="N912" s="5"/>
      <c r="O912" s="5"/>
    </row>
    <row r="913" spans="13:15" ht="18" customHeight="1">
      <c r="M913" s="5"/>
      <c r="N913" s="5"/>
      <c r="O913" s="5"/>
    </row>
    <row r="914" spans="13:15" ht="18" customHeight="1">
      <c r="M914" s="5"/>
      <c r="N914" s="5"/>
      <c r="O914" s="5"/>
    </row>
    <row r="915" spans="13:15" ht="18" customHeight="1">
      <c r="M915" s="5"/>
      <c r="N915" s="5"/>
      <c r="O915" s="5"/>
    </row>
    <row r="916" spans="13:15" ht="18" customHeight="1">
      <c r="M916" s="5"/>
      <c r="N916" s="5"/>
      <c r="O916" s="5"/>
    </row>
    <row r="917" spans="13:15" ht="18" customHeight="1">
      <c r="M917" s="5"/>
      <c r="N917" s="5"/>
      <c r="O917" s="5"/>
    </row>
    <row r="918" spans="13:15" ht="18" customHeight="1">
      <c r="M918" s="5"/>
      <c r="N918" s="5"/>
      <c r="O918" s="5"/>
    </row>
    <row r="919" spans="13:15" ht="18" customHeight="1">
      <c r="M919" s="5"/>
      <c r="N919" s="5"/>
      <c r="O919" s="5"/>
    </row>
    <row r="920" spans="13:15" ht="18" customHeight="1">
      <c r="M920" s="5"/>
      <c r="N920" s="5"/>
      <c r="O920" s="5"/>
    </row>
    <row r="921" spans="13:15" ht="18" customHeight="1">
      <c r="M921" s="5"/>
      <c r="N921" s="5"/>
      <c r="O921" s="5"/>
    </row>
    <row r="922" spans="13:15" ht="18" customHeight="1">
      <c r="M922" s="5"/>
      <c r="N922" s="5"/>
      <c r="O922" s="5"/>
    </row>
    <row r="923" spans="13:15" ht="18" customHeight="1">
      <c r="M923" s="5"/>
      <c r="N923" s="5"/>
      <c r="O923" s="5"/>
    </row>
    <row r="924" spans="13:15" ht="18" customHeight="1">
      <c r="M924" s="5"/>
      <c r="N924" s="5"/>
      <c r="O924" s="5"/>
    </row>
    <row r="925" spans="13:15" ht="18" customHeight="1">
      <c r="M925" s="5"/>
      <c r="N925" s="5"/>
      <c r="O925" s="5"/>
    </row>
    <row r="926" spans="13:15" ht="18" customHeight="1">
      <c r="M926" s="5"/>
      <c r="N926" s="5"/>
      <c r="O926" s="5"/>
    </row>
    <row r="927" spans="13:15" ht="18" customHeight="1">
      <c r="M927" s="5"/>
      <c r="N927" s="5"/>
      <c r="O927" s="5"/>
    </row>
    <row r="928" spans="13:15" ht="18" customHeight="1">
      <c r="M928" s="5"/>
      <c r="N928" s="5"/>
      <c r="O928" s="5"/>
    </row>
    <row r="929" spans="13:15" ht="18" customHeight="1">
      <c r="M929" s="5"/>
      <c r="N929" s="5"/>
      <c r="O929" s="5"/>
    </row>
    <row r="930" spans="13:15" ht="18" customHeight="1">
      <c r="M930" s="5"/>
      <c r="N930" s="5"/>
      <c r="O930" s="5"/>
    </row>
    <row r="931" spans="13:15" ht="18" customHeight="1">
      <c r="M931" s="5"/>
      <c r="N931" s="5"/>
      <c r="O931" s="5"/>
    </row>
    <row r="932" spans="13:15" ht="18" customHeight="1">
      <c r="M932" s="5"/>
      <c r="N932" s="5"/>
      <c r="O932" s="5"/>
    </row>
    <row r="933" spans="13:15" ht="18" customHeight="1">
      <c r="M933" s="5"/>
      <c r="N933" s="5"/>
      <c r="O933" s="5"/>
    </row>
    <row r="934" spans="13:15" ht="18" customHeight="1">
      <c r="M934" s="5"/>
      <c r="N934" s="5"/>
      <c r="O934" s="5"/>
    </row>
    <row r="935" spans="13:15" ht="18" customHeight="1">
      <c r="M935" s="5"/>
      <c r="N935" s="5"/>
      <c r="O935" s="5"/>
    </row>
    <row r="936" spans="13:15" ht="18" customHeight="1">
      <c r="M936" s="5"/>
      <c r="N936" s="5"/>
      <c r="O936" s="5"/>
    </row>
    <row r="937" spans="13:15" ht="18" customHeight="1">
      <c r="M937" s="5"/>
      <c r="N937" s="5"/>
      <c r="O937" s="5"/>
    </row>
    <row r="938" spans="13:15" ht="18" customHeight="1">
      <c r="M938" s="5"/>
      <c r="N938" s="5"/>
      <c r="O938" s="5"/>
    </row>
    <row r="939" spans="13:15" ht="18" customHeight="1">
      <c r="M939" s="5"/>
      <c r="N939" s="5"/>
      <c r="O939" s="5"/>
    </row>
    <row r="940" spans="13:15" ht="18" customHeight="1">
      <c r="M940" s="5"/>
      <c r="N940" s="5"/>
      <c r="O940" s="5"/>
    </row>
    <row r="941" spans="13:15" ht="18" customHeight="1">
      <c r="M941" s="5"/>
      <c r="N941" s="5"/>
      <c r="O941" s="5"/>
    </row>
    <row r="942" spans="13:15" ht="18" customHeight="1">
      <c r="M942" s="5"/>
      <c r="N942" s="5"/>
      <c r="O942" s="5"/>
    </row>
    <row r="943" spans="13:15" ht="18" customHeight="1">
      <c r="M943" s="5"/>
      <c r="N943" s="5"/>
      <c r="O943" s="5"/>
    </row>
    <row r="944" spans="13:15" ht="18" customHeight="1">
      <c r="M944" s="5"/>
      <c r="N944" s="5"/>
      <c r="O944" s="5"/>
    </row>
    <row r="945" spans="13:15" ht="18" customHeight="1">
      <c r="M945" s="5"/>
      <c r="N945" s="5"/>
      <c r="O945" s="5"/>
    </row>
    <row r="946" spans="13:15" ht="18" customHeight="1">
      <c r="M946" s="5"/>
      <c r="N946" s="5"/>
      <c r="O946" s="5"/>
    </row>
    <row r="947" spans="13:15" ht="18" customHeight="1">
      <c r="M947" s="5"/>
      <c r="N947" s="5"/>
      <c r="O947" s="5"/>
    </row>
    <row r="948" spans="13:15" ht="18" customHeight="1">
      <c r="M948" s="5"/>
      <c r="N948" s="5"/>
      <c r="O948" s="5"/>
    </row>
    <row r="949" spans="13:15" ht="18" customHeight="1">
      <c r="M949" s="5"/>
      <c r="N949" s="5"/>
      <c r="O949" s="5"/>
    </row>
    <row r="950" spans="13:15" ht="18" customHeight="1">
      <c r="M950" s="5"/>
      <c r="N950" s="5"/>
      <c r="O950" s="5"/>
    </row>
    <row r="951" spans="13:15" ht="18" customHeight="1">
      <c r="M951" s="5"/>
      <c r="N951" s="5"/>
      <c r="O951" s="5"/>
    </row>
    <row r="952" spans="13:15" ht="18" customHeight="1">
      <c r="M952" s="5"/>
      <c r="N952" s="5"/>
      <c r="O952" s="5"/>
    </row>
    <row r="953" spans="13:15" ht="18" customHeight="1">
      <c r="M953" s="5"/>
      <c r="N953" s="5"/>
      <c r="O953" s="5"/>
    </row>
    <row r="954" spans="13:15" ht="18" customHeight="1">
      <c r="M954" s="5"/>
      <c r="N954" s="5"/>
      <c r="O954" s="5"/>
    </row>
    <row r="955" spans="13:15" ht="18" customHeight="1">
      <c r="M955" s="5"/>
      <c r="N955" s="5"/>
      <c r="O955" s="5"/>
    </row>
    <row r="956" spans="13:15" ht="18" customHeight="1">
      <c r="M956" s="5"/>
      <c r="N956" s="5"/>
      <c r="O956" s="5"/>
    </row>
    <row r="957" spans="13:15" ht="18" customHeight="1">
      <c r="M957" s="5"/>
      <c r="N957" s="5"/>
      <c r="O957" s="5"/>
    </row>
    <row r="958" spans="13:15" ht="18" customHeight="1">
      <c r="M958" s="5"/>
      <c r="N958" s="5"/>
      <c r="O958" s="5"/>
    </row>
    <row r="959" spans="13:15" ht="18" customHeight="1">
      <c r="M959" s="5"/>
      <c r="N959" s="5"/>
      <c r="O959" s="5"/>
    </row>
    <row r="960" spans="13:15" ht="18" customHeight="1">
      <c r="M960" s="5"/>
      <c r="N960" s="5"/>
      <c r="O960" s="5"/>
    </row>
    <row r="961" spans="13:15" ht="18" customHeight="1">
      <c r="M961" s="5"/>
      <c r="N961" s="5"/>
      <c r="O961" s="5"/>
    </row>
    <row r="962" spans="13:15" ht="18" customHeight="1">
      <c r="M962" s="5"/>
      <c r="N962" s="5"/>
      <c r="O962" s="5"/>
    </row>
    <row r="963" spans="13:15" ht="18" customHeight="1">
      <c r="M963" s="5"/>
      <c r="N963" s="5"/>
      <c r="O963" s="5"/>
    </row>
    <row r="964" spans="13:15" ht="18" customHeight="1">
      <c r="M964" s="5"/>
      <c r="N964" s="5"/>
      <c r="O964" s="5"/>
    </row>
    <row r="965" spans="13:15" ht="18" customHeight="1">
      <c r="M965" s="5"/>
      <c r="N965" s="5"/>
      <c r="O965" s="5"/>
    </row>
    <row r="966" spans="13:15" ht="18" customHeight="1">
      <c r="M966" s="5"/>
      <c r="N966" s="5"/>
      <c r="O966" s="5"/>
    </row>
    <row r="967" spans="13:15" ht="18" customHeight="1">
      <c r="M967" s="5"/>
      <c r="N967" s="5"/>
      <c r="O967" s="5"/>
    </row>
    <row r="968" spans="13:15" ht="18" customHeight="1">
      <c r="M968" s="5"/>
      <c r="N968" s="5"/>
      <c r="O968" s="5"/>
    </row>
    <row r="969" spans="13:15" ht="18" customHeight="1">
      <c r="M969" s="5"/>
      <c r="N969" s="5"/>
      <c r="O969" s="5"/>
    </row>
    <row r="970" spans="13:15" ht="18" customHeight="1">
      <c r="M970" s="5"/>
      <c r="N970" s="5"/>
      <c r="O970" s="5"/>
    </row>
    <row r="971" spans="13:15" ht="18" customHeight="1">
      <c r="M971" s="5"/>
      <c r="N971" s="5"/>
      <c r="O971" s="5"/>
    </row>
    <row r="972" spans="13:15" ht="18" customHeight="1">
      <c r="M972" s="5"/>
      <c r="N972" s="5"/>
      <c r="O972" s="5"/>
    </row>
    <row r="973" spans="13:15" ht="18" customHeight="1">
      <c r="M973" s="5"/>
      <c r="N973" s="5"/>
      <c r="O973" s="5"/>
    </row>
    <row r="974" spans="13:15" ht="18" customHeight="1">
      <c r="M974" s="5"/>
      <c r="N974" s="5"/>
      <c r="O974" s="5"/>
    </row>
    <row r="975" spans="13:15" ht="18" customHeight="1">
      <c r="M975" s="5"/>
      <c r="N975" s="5"/>
      <c r="O975" s="5"/>
    </row>
    <row r="976" spans="13:15" ht="18" customHeight="1">
      <c r="M976" s="5"/>
      <c r="N976" s="5"/>
      <c r="O976" s="5"/>
    </row>
    <row r="977" spans="13:15" ht="18" customHeight="1">
      <c r="M977" s="5"/>
      <c r="N977" s="5"/>
      <c r="O977" s="5"/>
    </row>
    <row r="978" spans="13:15" ht="18" customHeight="1">
      <c r="M978" s="5"/>
      <c r="N978" s="5"/>
      <c r="O978" s="5"/>
    </row>
    <row r="979" spans="13:15" ht="18" customHeight="1">
      <c r="M979" s="5"/>
      <c r="N979" s="5"/>
      <c r="O979" s="5"/>
    </row>
    <row r="980" spans="13:15" ht="18" customHeight="1">
      <c r="M980" s="5"/>
      <c r="N980" s="5"/>
      <c r="O980" s="5"/>
    </row>
    <row r="981" spans="13:15" ht="18" customHeight="1">
      <c r="M981" s="5"/>
      <c r="N981" s="5"/>
      <c r="O981" s="5"/>
    </row>
    <row r="982" spans="13:15" ht="18" customHeight="1">
      <c r="M982" s="5"/>
      <c r="N982" s="5"/>
      <c r="O982" s="5"/>
    </row>
    <row r="983" spans="13:15" ht="18" customHeight="1">
      <c r="M983" s="5"/>
      <c r="N983" s="5"/>
      <c r="O983" s="5"/>
    </row>
    <row r="984" spans="13:15" ht="18" customHeight="1">
      <c r="M984" s="5"/>
      <c r="N984" s="5"/>
      <c r="O984" s="5"/>
    </row>
    <row r="985" spans="13:15" ht="18" customHeight="1">
      <c r="M985" s="5"/>
      <c r="N985" s="5"/>
      <c r="O985" s="5"/>
    </row>
    <row r="986" spans="13:15" ht="18" customHeight="1">
      <c r="M986" s="5"/>
      <c r="N986" s="5"/>
      <c r="O986" s="5"/>
    </row>
    <row r="987" spans="13:15" ht="18" customHeight="1">
      <c r="M987" s="5"/>
      <c r="N987" s="5"/>
      <c r="O987" s="5"/>
    </row>
    <row r="988" spans="13:15" ht="18" customHeight="1">
      <c r="M988" s="5"/>
      <c r="N988" s="5"/>
      <c r="O988" s="5"/>
    </row>
    <row r="989" spans="13:15" ht="18" customHeight="1">
      <c r="M989" s="5"/>
      <c r="N989" s="5"/>
      <c r="O989" s="5"/>
    </row>
    <row r="990" spans="13:15" ht="18" customHeight="1">
      <c r="M990" s="5"/>
      <c r="N990" s="5"/>
      <c r="O990" s="5"/>
    </row>
    <row r="991" spans="13:15" ht="18" customHeight="1">
      <c r="M991" s="5"/>
      <c r="N991" s="5"/>
      <c r="O991" s="5"/>
    </row>
    <row r="992" spans="13:15" ht="18" customHeight="1">
      <c r="M992" s="5"/>
      <c r="N992" s="5"/>
      <c r="O992" s="5"/>
    </row>
    <row r="993" spans="13:15" ht="18" customHeight="1">
      <c r="M993" s="5"/>
      <c r="N993" s="5"/>
      <c r="O993" s="5"/>
    </row>
    <row r="994" spans="13:15" ht="18" customHeight="1">
      <c r="M994" s="5"/>
      <c r="N994" s="5"/>
      <c r="O994" s="5"/>
    </row>
    <row r="995" spans="13:15" ht="18" customHeight="1">
      <c r="M995" s="5"/>
      <c r="N995" s="5"/>
      <c r="O995" s="5"/>
    </row>
    <row r="996" spans="13:15" ht="18" customHeight="1">
      <c r="M996" s="5"/>
      <c r="N996" s="5"/>
      <c r="O996" s="5"/>
    </row>
    <row r="997" spans="13:15" ht="18" customHeight="1">
      <c r="M997" s="5"/>
      <c r="N997" s="5"/>
      <c r="O997" s="5"/>
    </row>
    <row r="998" spans="13:15" ht="18" customHeight="1">
      <c r="M998" s="5"/>
      <c r="N998" s="5"/>
      <c r="O998" s="5"/>
    </row>
    <row r="999" spans="13:15" ht="18" customHeight="1">
      <c r="M999" s="5"/>
      <c r="N999" s="5"/>
      <c r="O999" s="5"/>
    </row>
    <row r="1000" spans="13:15" ht="18" customHeight="1">
      <c r="M1000" s="5"/>
      <c r="N1000" s="5"/>
      <c r="O1000" s="5"/>
    </row>
  </sheetData>
  <autoFilter ref="A2:P371" xr:uid="{00000000-0009-0000-0000-000000000000}">
    <sortState xmlns:xlrd2="http://schemas.microsoft.com/office/spreadsheetml/2017/richdata2" ref="A2:P371">
      <sortCondition ref="A2:A371"/>
    </sortState>
  </autoFilter>
  <phoneticPr fontId="5"/>
  <conditionalFormatting sqref="A3:D371 A422:D424 A427:D1000">
    <cfRule type="expression" dxfId="35" priority="1">
      <formula>$G3="ス"</formula>
    </cfRule>
  </conditionalFormatting>
  <conditionalFormatting sqref="A372:D382">
    <cfRule type="expression" dxfId="34" priority="2">
      <formula>$G372="ス"</formula>
    </cfRule>
  </conditionalFormatting>
  <conditionalFormatting sqref="D377">
    <cfRule type="expression" dxfId="33" priority="3">
      <formula>$G379="ス"</formula>
    </cfRule>
  </conditionalFormatting>
  <conditionalFormatting sqref="A386:D387 D383 A383:B385 D385">
    <cfRule type="expression" dxfId="32" priority="4">
      <formula>$G383="ス"</formula>
    </cfRule>
  </conditionalFormatting>
  <conditionalFormatting sqref="C383:C385">
    <cfRule type="expression" dxfId="31" priority="5">
      <formula>$G383="ス"</formula>
    </cfRule>
  </conditionalFormatting>
  <conditionalFormatting sqref="A388:A393 D388:D393">
    <cfRule type="expression" dxfId="30" priority="6">
      <formula>$G388="ス"</formula>
    </cfRule>
  </conditionalFormatting>
  <conditionalFormatting sqref="C388">
    <cfRule type="expression" dxfId="29" priority="7">
      <formula>$G388="ス"</formula>
    </cfRule>
  </conditionalFormatting>
  <conditionalFormatting sqref="C389">
    <cfRule type="expression" dxfId="28" priority="8">
      <formula>$G389="ス"</formula>
    </cfRule>
  </conditionalFormatting>
  <conditionalFormatting sqref="C390">
    <cfRule type="expression" dxfId="27" priority="9">
      <formula>$G390="ス"</formula>
    </cfRule>
  </conditionalFormatting>
  <conditionalFormatting sqref="C391">
    <cfRule type="expression" dxfId="26" priority="10">
      <formula>$G391="ス"</formula>
    </cfRule>
  </conditionalFormatting>
  <conditionalFormatting sqref="C392">
    <cfRule type="expression" dxfId="25" priority="11">
      <formula>$G392="ス"</formula>
    </cfRule>
  </conditionalFormatting>
  <conditionalFormatting sqref="C393">
    <cfRule type="expression" dxfId="24" priority="12">
      <formula>$G393="ス"</formula>
    </cfRule>
  </conditionalFormatting>
  <conditionalFormatting sqref="D394:D398 A394:A398">
    <cfRule type="expression" dxfId="23" priority="13">
      <formula>$G394="ス"</formula>
    </cfRule>
  </conditionalFormatting>
  <conditionalFormatting sqref="C394">
    <cfRule type="expression" dxfId="22" priority="14">
      <formula>$G394="ス"</formula>
    </cfRule>
  </conditionalFormatting>
  <conditionalFormatting sqref="C395">
    <cfRule type="expression" dxfId="21" priority="15">
      <formula>$G395="ス"</formula>
    </cfRule>
  </conditionalFormatting>
  <conditionalFormatting sqref="C396">
    <cfRule type="expression" dxfId="20" priority="16">
      <formula>$G396="ス"</formula>
    </cfRule>
  </conditionalFormatting>
  <conditionalFormatting sqref="C397">
    <cfRule type="expression" dxfId="19" priority="17">
      <formula>$G397="ス"</formula>
    </cfRule>
  </conditionalFormatting>
  <conditionalFormatting sqref="C398">
    <cfRule type="expression" dxfId="18" priority="18">
      <formula>$G398="ス"</formula>
    </cfRule>
  </conditionalFormatting>
  <conditionalFormatting sqref="A399:D421">
    <cfRule type="expression" dxfId="17" priority="19">
      <formula>$G399="ス"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/>
  <cols>
    <col min="1" max="1" width="4.75" customWidth="1"/>
    <col min="2" max="3" width="4.125" customWidth="1"/>
    <col min="4" max="5" width="7.25" customWidth="1"/>
    <col min="6" max="6" width="6.25" customWidth="1"/>
    <col min="7" max="8" width="11.5" customWidth="1"/>
    <col min="9" max="9" width="9.75" customWidth="1"/>
    <col min="10" max="11" width="11.5" customWidth="1"/>
    <col min="12" max="12" width="13.125" customWidth="1"/>
    <col min="13" max="13" width="14.875" customWidth="1"/>
    <col min="14" max="14" width="13.25" customWidth="1"/>
    <col min="15" max="15" width="14.625" customWidth="1"/>
    <col min="16" max="16" width="54.125" customWidth="1"/>
    <col min="17" max="25" width="7.625" customWidth="1"/>
  </cols>
  <sheetData>
    <row r="1" spans="1:17" ht="103.5" customHeight="1">
      <c r="A1" s="14" t="s">
        <v>0</v>
      </c>
      <c r="B1" s="15" t="s">
        <v>658</v>
      </c>
      <c r="C1" s="14"/>
      <c r="D1" s="14" t="e">
        <f>"ツム名"&amp;"
MAX数 "&amp;COUNTIF(G3:G1048576,"ス")&amp;"/"&amp;COUNTA(A3:A1048576)&amp;"
ハピ "&amp;COUNTIF(#REF!,"ハピス")&amp;"/"&amp;COUNTIF(C3:C1048576,"ハピ")&amp;"
常駐 "&amp;COUNTIF(#REF!,"常駐ス")&amp;"/"&amp;COUNTIF(C3:C1048576,"常駐")&amp;"
イベ "&amp;COUNTIF(#REF!,"イベス")&amp;"/"&amp;COUNTIF(C3:C1048576,"イベ")</f>
        <v>#REF!</v>
      </c>
      <c r="E1" s="14" t="s">
        <v>659</v>
      </c>
      <c r="F1" s="16" t="s">
        <v>660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tr">
        <f>"MAXまでかかる
総コイン数"&amp;TEXT(SUM(M3:M1048576),"###,###")&amp;"
ハピ "&amp;TEXT(SUMIF(C3:C1048576,"ハピ",M3:M1048576),"###,###")&amp;"
常駐 "&amp;TEXT(SUMIF(C3:C1048576,"常駐",M3:M1048576),"###,###")&amp;"
期間 "&amp;TEXT(SUMIF(C3:C1048576,"期間",M3:M1048576),"###,###")</f>
        <v>MAXまでかかる
総コイン数354,320,000
ハピ 980,000
常駐 105,240,000
期間 248,100,000</v>
      </c>
      <c r="N1" s="14" t="str">
        <f ca="1">"使った金額"&amp;TEXT(SUM(N3:N1048576),"###,###")&amp;"
ハピ "&amp;TEXT(SUMIF(C3:C1048576,"ハピ",N3:N1048576),"###,###")&amp;"
常駐 "&amp;TEXT(SUMIF(C3:C1048576,"常駐",N3:N1048576),"###,###")&amp;"
期間 "&amp;TEXT(SUMIF(C3:C1048576,"期間",N3:N1048576),"###,###")</f>
        <v>使った金額62,070,000
ハピ 570,000
常駐 38,670,000
期間 22,830,000</v>
      </c>
      <c r="O1" s="14" t="str">
        <f ca="1">"MAXまで
必要コイン数"&amp;TEXT(SUM(O3:O1048576),"###,###")&amp;"
ハピ "&amp;TEXT(SUMIF(C3:C1048576,"ハピ",O3:O1048576),"###,###")&amp;"
常駐 "&amp;TEXT(SUMIF(C3:C1048576,"常駐",O3:O1048576),"###,###")&amp;"
期間 "&amp;TEXT(SUMIF(C3:C1048576,"期間",O3:O1048576),"###,###")</f>
        <v>MAXまで
必要コイン数292,250,000
ハピ 410,000
常駐 66,570,000
期間 225,270,000</v>
      </c>
      <c r="P1" s="6" t="s">
        <v>10</v>
      </c>
    </row>
    <row r="2" spans="1:17" ht="7.5" customHeight="1">
      <c r="M2" s="5"/>
      <c r="N2" s="5"/>
      <c r="O2" s="5"/>
    </row>
    <row r="3" spans="1:17" ht="18" customHeight="1">
      <c r="A3" s="11">
        <v>1</v>
      </c>
      <c r="B3" s="12"/>
      <c r="C3" s="12" t="s">
        <v>11</v>
      </c>
      <c r="D3" s="12" t="s">
        <v>12</v>
      </c>
      <c r="E3" s="11">
        <v>2</v>
      </c>
      <c r="F3" s="11">
        <v>50</v>
      </c>
      <c r="G3" s="6">
        <f>IF(E3="","",IF(E3=VLOOKUP(A3,スキル!$A:$K,11,0),"ス",VLOOKUP(A3,スキル!$A:$J,E3+4,FALSE)))</f>
        <v>4</v>
      </c>
      <c r="H3" s="6">
        <f>IF(E3="","",IF(E3=VLOOKUP(A3,スキル!$A:$K,11,0),"キ",100/G3))</f>
        <v>25</v>
      </c>
      <c r="I3" s="6">
        <f>IF(E3="","",IF(E3=VLOOKUP(A3,スキル!$A:$K,11,0),"ル",ROUND(F3/H3,1)))</f>
        <v>2</v>
      </c>
      <c r="J3" s="8">
        <f>IF(E3="","",IF(E3=VLOOKUP(A3,スキル!$A:$K,11,0),"Ｍ",ROUND(G3-I3,0)))</f>
        <v>2</v>
      </c>
      <c r="K3" s="6">
        <f ca="1">IF(E3="","",IF(E3=VLOOKUP(A3,スキル!$A:$K,11,0),"Ａ",IF(E3=VLOOKUP(A3,スキル!$A:$K,11,0)-1,0,SUM(OFFSET(スキル!$A$2,MATCH(A3,スキル!$A$3:$A$1048576,0),E3+4,1,5-E3)))))</f>
        <v>0</v>
      </c>
      <c r="L3" s="8">
        <f ca="1">IF(E3="",VLOOKUP(A3,スキル!$A:$K,10,0),IF(E3=VLOOKUP(A3,スキル!$A:$K,11,0),"Ｘ",J3+K3))</f>
        <v>2</v>
      </c>
      <c r="M3" s="9">
        <f>IF(C3="イベ","-",VLOOKUP(A3,スキル!$A:$K,10,0)*IF(C3="ハピ",10000,30000))</f>
        <v>70000</v>
      </c>
      <c r="N3" s="9">
        <f t="shared" ref="N3:N424" ca="1" si="0">IF(C3="イベ","-",M3-O3)</f>
        <v>50000</v>
      </c>
      <c r="O3" s="9">
        <f ca="1">IF(C3="イベ","-",IF(E3=VLOOKUP(A3,スキル!$A:$K,11,0),0,IF(C3="ハピ",L3*10000,L3*30000)))</f>
        <v>20000</v>
      </c>
      <c r="P3" s="6" t="s">
        <v>13</v>
      </c>
    </row>
    <row r="4" spans="1:17" ht="18" customHeight="1">
      <c r="A4" s="11">
        <v>2</v>
      </c>
      <c r="B4" s="12"/>
      <c r="C4" s="12" t="s">
        <v>11</v>
      </c>
      <c r="D4" s="12" t="s">
        <v>14</v>
      </c>
      <c r="E4" s="11">
        <v>2</v>
      </c>
      <c r="F4" s="11">
        <v>50</v>
      </c>
      <c r="G4" s="6">
        <f>IF(E4="","",IF(E4=VLOOKUP(A4,スキル!$A:$K,11,0),"ス",VLOOKUP(A4,スキル!$A:$J,E4+4,FALSE)))</f>
        <v>4</v>
      </c>
      <c r="H4" s="6">
        <f>IF(E4="","",IF(E4=VLOOKUP(A4,スキル!$A:$K,11,0),"キ",100/G4))</f>
        <v>25</v>
      </c>
      <c r="I4" s="6">
        <f>IF(E4="","",IF(E4=VLOOKUP(A4,スキル!$A:$K,11,0),"ル",ROUND(F4/H4,1)))</f>
        <v>2</v>
      </c>
      <c r="J4" s="8">
        <f>IF(E4="","",IF(E4=VLOOKUP(A4,スキル!$A:$K,11,0),"Ｍ",ROUND(G4-I4,0)))</f>
        <v>2</v>
      </c>
      <c r="K4" s="6">
        <f ca="1">IF(E4="","",IF(E4=VLOOKUP(A4,スキル!$A:$K,11,0),"Ａ",IF(E4=VLOOKUP(A4,スキル!$A:$K,11,0)-1,0,SUM(OFFSET(スキル!$A$2,MATCH(A4,スキル!$A$3:$A$1048576,0),E4+4,1,5-E4)))))</f>
        <v>0</v>
      </c>
      <c r="L4" s="8">
        <f ca="1">IF(E4="",VLOOKUP(A4,スキル!$A:$K,10,0),IF(E4=VLOOKUP(A4,スキル!$A:$K,11,0),"Ｘ",J4+K4))</f>
        <v>2</v>
      </c>
      <c r="M4" s="9">
        <f>IF(C4="イベ","-",VLOOKUP(A4,スキル!$A:$K,10,0)*IF(C4="ハピ",10000,30000))</f>
        <v>70000</v>
      </c>
      <c r="N4" s="9">
        <f t="shared" ca="1" si="0"/>
        <v>50000</v>
      </c>
      <c r="O4" s="9">
        <f ca="1">IF(C4="イベ","-",IF(E4=VLOOKUP(A4,スキル!$A:$K,11,0),0,IF(C4="ハピ",L4*10000,L4*30000)))</f>
        <v>20000</v>
      </c>
      <c r="P4" s="6" t="s">
        <v>13</v>
      </c>
      <c r="Q4" s="7"/>
    </row>
    <row r="5" spans="1:17" ht="18" customHeight="1">
      <c r="A5" s="11">
        <v>3</v>
      </c>
      <c r="B5" s="12"/>
      <c r="C5" s="12" t="s">
        <v>11</v>
      </c>
      <c r="D5" s="12" t="s">
        <v>16</v>
      </c>
      <c r="E5" s="11">
        <v>2</v>
      </c>
      <c r="F5" s="11">
        <v>75</v>
      </c>
      <c r="G5" s="6">
        <f>IF(E5="","",IF(E5=VLOOKUP(A5,スキル!$A:$K,11,0),"ス",VLOOKUP(A5,スキル!$A:$J,E5+4,FALSE)))</f>
        <v>4</v>
      </c>
      <c r="H5" s="6">
        <f>IF(E5="","",IF(E5=VLOOKUP(A5,スキル!$A:$K,11,0),"キ",100/G5))</f>
        <v>25</v>
      </c>
      <c r="I5" s="6">
        <f>IF(E5="","",IF(E5=VLOOKUP(A5,スキル!$A:$K,11,0),"ル",ROUND(F5/H5,1)))</f>
        <v>3</v>
      </c>
      <c r="J5" s="8">
        <f>IF(E5="","",IF(E5=VLOOKUP(A5,スキル!$A:$K,11,0),"Ｍ",ROUND(G5-I5,0)))</f>
        <v>1</v>
      </c>
      <c r="K5" s="6">
        <f ca="1">IF(E5="","",IF(E5=VLOOKUP(A5,スキル!$A:$K,11,0),"Ａ",IF(E5=VLOOKUP(A5,スキル!$A:$K,11,0)-1,0,SUM(OFFSET(スキル!$A$2,MATCH(A5,スキル!$A$3:$A$1048576,0),E5+4,1,5-E5)))))</f>
        <v>0</v>
      </c>
      <c r="L5" s="8">
        <f ca="1">IF(E5="",VLOOKUP(A5,スキル!$A:$K,10,0),IF(E5=VLOOKUP(A5,スキル!$A:$K,11,0),"Ｘ",J5+K5))</f>
        <v>1</v>
      </c>
      <c r="M5" s="9">
        <f>IF(C5="イベ","-",VLOOKUP(A5,スキル!$A:$K,10,0)*IF(C5="ハピ",10000,30000))</f>
        <v>70000</v>
      </c>
      <c r="N5" s="9">
        <f t="shared" ca="1" si="0"/>
        <v>60000</v>
      </c>
      <c r="O5" s="9">
        <f ca="1">IF(C5="イベ","-",IF(E5=VLOOKUP(A5,スキル!$A:$K,11,0),0,IF(C5="ハピ",L5*10000,L5*30000)))</f>
        <v>10000</v>
      </c>
      <c r="P5" s="12" t="s">
        <v>17</v>
      </c>
    </row>
    <row r="6" spans="1:17" ht="20.25" customHeight="1">
      <c r="A6" s="11">
        <v>4</v>
      </c>
      <c r="B6" s="12"/>
      <c r="C6" s="12" t="s">
        <v>11</v>
      </c>
      <c r="D6" s="12" t="s">
        <v>18</v>
      </c>
      <c r="E6" s="11">
        <v>2</v>
      </c>
      <c r="F6" s="11">
        <v>0</v>
      </c>
      <c r="G6" s="6">
        <f>IF(E6="","",IF(E6=VLOOKUP(A6,スキル!$A:$K,11,0),"ス",VLOOKUP(A6,スキル!$A:$J,E6+4,FALSE)))</f>
        <v>4</v>
      </c>
      <c r="H6" s="6">
        <f>IF(E6="","",IF(E6=VLOOKUP(A6,スキル!$A:$K,11,0),"キ",100/G6))</f>
        <v>25</v>
      </c>
      <c r="I6" s="6">
        <f>IF(E6="","",IF(E6=VLOOKUP(A6,スキル!$A:$K,11,0),"ル",ROUND(F6/H6,1)))</f>
        <v>0</v>
      </c>
      <c r="J6" s="8">
        <f>IF(E6="","",IF(E6=VLOOKUP(A6,スキル!$A:$K,11,0),"Ｍ",ROUND(G6-I6,0)))</f>
        <v>4</v>
      </c>
      <c r="K6" s="6">
        <f ca="1">IF(E6="","",IF(E6=VLOOKUP(A6,スキル!$A:$K,11,0),"Ａ",IF(E6=VLOOKUP(A6,スキル!$A:$K,11,0)-1,0,SUM(OFFSET(スキル!$A$2,MATCH(A6,スキル!$A$3:$A$1048576,0),E6+4,1,5-E6)))))</f>
        <v>0</v>
      </c>
      <c r="L6" s="8">
        <f ca="1">IF(E6="",VLOOKUP(A6,スキル!$A:$K,10,0),IF(E6=VLOOKUP(A6,スキル!$A:$K,11,0),"Ｘ",J6+K6))</f>
        <v>4</v>
      </c>
      <c r="M6" s="9">
        <f>IF(C6="イベ","-",VLOOKUP(A6,スキル!$A:$K,10,0)*IF(C6="ハピ",10000,30000))</f>
        <v>70000</v>
      </c>
      <c r="N6" s="9">
        <f t="shared" ca="1" si="0"/>
        <v>30000</v>
      </c>
      <c r="O6" s="9">
        <f ca="1">IF(C6="イベ","-",IF(E6=VLOOKUP(A6,スキル!$A:$K,11,0),0,IF(C6="ハピ",L6*10000,L6*30000)))</f>
        <v>40000</v>
      </c>
      <c r="P6" s="12" t="s">
        <v>19</v>
      </c>
    </row>
    <row r="7" spans="1:17" ht="18" customHeight="1">
      <c r="A7" s="11">
        <v>5</v>
      </c>
      <c r="B7" s="12"/>
      <c r="C7" s="12" t="s">
        <v>11</v>
      </c>
      <c r="D7" s="12" t="s">
        <v>20</v>
      </c>
      <c r="E7" s="11">
        <v>1</v>
      </c>
      <c r="F7" s="11">
        <v>50</v>
      </c>
      <c r="G7" s="6">
        <f>IF(E7="","",IF(E7=VLOOKUP(A7,スキル!$A:$K,11,0),"ス",VLOOKUP(A7,スキル!$A:$J,E7+4,FALSE)))</f>
        <v>2</v>
      </c>
      <c r="H7" s="6">
        <f>IF(E7="","",IF(E7=VLOOKUP(A7,スキル!$A:$K,11,0),"キ",100/G7))</f>
        <v>50</v>
      </c>
      <c r="I7" s="6">
        <f>IF(E7="","",IF(E7=VLOOKUP(A7,スキル!$A:$K,11,0),"ル",ROUND(F7/H7,1)))</f>
        <v>1</v>
      </c>
      <c r="J7" s="8">
        <f>IF(E7="","",IF(E7=VLOOKUP(A7,スキル!$A:$K,11,0),"Ｍ",ROUND(G7-I7,0)))</f>
        <v>1</v>
      </c>
      <c r="K7" s="6">
        <f ca="1">IF(E7="","",IF(E7=VLOOKUP(A7,スキル!$A:$K,11,0),"Ａ",IF(E7=VLOOKUP(A7,スキル!$A:$K,11,0)-1,0,SUM(OFFSET(スキル!$A$2,MATCH(A7,スキル!$A$3:$A$1048576,0),E7+4,1,5-E7)))))</f>
        <v>4</v>
      </c>
      <c r="L7" s="8">
        <f ca="1">IF(E7="",VLOOKUP(A7,スキル!$A:$K,10,0),IF(E7=VLOOKUP(A7,スキル!$A:$K,11,0),"Ｘ",J7+K7))</f>
        <v>5</v>
      </c>
      <c r="M7" s="9">
        <f>IF(C7="イベ","-",VLOOKUP(A7,スキル!$A:$K,10,0)*IF(C7="ハピ",10000,30000))</f>
        <v>70000</v>
      </c>
      <c r="N7" s="9">
        <f t="shared" ca="1" si="0"/>
        <v>20000</v>
      </c>
      <c r="O7" s="9">
        <f ca="1">IF(C7="イベ","-",IF(E7=VLOOKUP(A7,スキル!$A:$K,11,0),0,IF(C7="ハピ",L7*10000,L7*30000)))</f>
        <v>50000</v>
      </c>
      <c r="P7" s="12" t="s">
        <v>21</v>
      </c>
    </row>
    <row r="8" spans="1:17" ht="18" customHeight="1">
      <c r="A8" s="11">
        <v>6</v>
      </c>
      <c r="B8" s="12"/>
      <c r="C8" s="12" t="s">
        <v>11</v>
      </c>
      <c r="D8" s="12" t="s">
        <v>22</v>
      </c>
      <c r="E8" s="11">
        <v>2</v>
      </c>
      <c r="F8" s="11">
        <v>50</v>
      </c>
      <c r="G8" s="6">
        <f>IF(E8="","",IF(E8=VLOOKUP(A8,スキル!$A:$K,11,0),"ス",VLOOKUP(A8,スキル!$A:$J,E8+4,FALSE)))</f>
        <v>4</v>
      </c>
      <c r="H8" s="6">
        <f>IF(E8="","",IF(E8=VLOOKUP(A8,スキル!$A:$K,11,0),"キ",100/G8))</f>
        <v>25</v>
      </c>
      <c r="I8" s="6">
        <f>IF(E8="","",IF(E8=VLOOKUP(A8,スキル!$A:$K,11,0),"ル",ROUND(F8/H8,1)))</f>
        <v>2</v>
      </c>
      <c r="J8" s="8">
        <f>IF(E8="","",IF(E8=VLOOKUP(A8,スキル!$A:$K,11,0),"Ｍ",ROUND(G8-I8,0)))</f>
        <v>2</v>
      </c>
      <c r="K8" s="6">
        <f ca="1">IF(E8="","",IF(E8=VLOOKUP(A8,スキル!$A:$K,11,0),"Ａ",IF(E8=VLOOKUP(A8,スキル!$A:$K,11,0)-1,0,SUM(OFFSET(スキル!$A$2,MATCH(A8,スキル!$A$3:$A$1048576,0),E8+4,1,5-E8)))))</f>
        <v>0</v>
      </c>
      <c r="L8" s="8">
        <f ca="1">IF(E8="",VLOOKUP(A8,スキル!$A:$K,10,0),IF(E8=VLOOKUP(A8,スキル!$A:$K,11,0),"Ｘ",J8+K8))</f>
        <v>2</v>
      </c>
      <c r="M8" s="9">
        <f>IF(C8="イベ","-",VLOOKUP(A8,スキル!$A:$K,10,0)*IF(C8="ハピ",10000,30000))</f>
        <v>70000</v>
      </c>
      <c r="N8" s="9">
        <f t="shared" ca="1" si="0"/>
        <v>50000</v>
      </c>
      <c r="O8" s="9">
        <f ca="1">IF(C8="イベ","-",IF(E8=VLOOKUP(A8,スキル!$A:$K,11,0),0,IF(C8="ハピ",L8*10000,L8*30000)))</f>
        <v>20000</v>
      </c>
      <c r="P8" s="12" t="s">
        <v>23</v>
      </c>
    </row>
    <row r="9" spans="1:17" ht="18" customHeight="1">
      <c r="A9" s="11">
        <v>7</v>
      </c>
      <c r="B9" s="12"/>
      <c r="C9" s="12" t="s">
        <v>11</v>
      </c>
      <c r="D9" s="12" t="s">
        <v>24</v>
      </c>
      <c r="E9" s="11">
        <v>2</v>
      </c>
      <c r="F9" s="11">
        <v>0</v>
      </c>
      <c r="G9" s="6">
        <f>IF(E9="","",IF(E9=VLOOKUP(A9,スキル!$A:$K,11,0),"ス",VLOOKUP(A9,スキル!$A:$J,E9+4,FALSE)))</f>
        <v>4</v>
      </c>
      <c r="H9" s="6">
        <f>IF(E9="","",IF(E9=VLOOKUP(A9,スキル!$A:$K,11,0),"キ",100/G9))</f>
        <v>25</v>
      </c>
      <c r="I9" s="6">
        <f>IF(E9="","",IF(E9=VLOOKUP(A9,スキル!$A:$K,11,0),"ル",ROUND(F9/H9,1)))</f>
        <v>0</v>
      </c>
      <c r="J9" s="8">
        <f>IF(E9="","",IF(E9=VLOOKUP(A9,スキル!$A:$K,11,0),"Ｍ",ROUND(G9-I9,0)))</f>
        <v>4</v>
      </c>
      <c r="K9" s="6">
        <f ca="1">IF(E9="","",IF(E9=VLOOKUP(A9,スキル!$A:$K,11,0),"Ａ",IF(E9=VLOOKUP(A9,スキル!$A:$K,11,0)-1,0,SUM(OFFSET(スキル!$A$2,MATCH(A9,スキル!$A$3:$A$1048576,0),E9+4,1,5-E9)))))</f>
        <v>0</v>
      </c>
      <c r="L9" s="8">
        <f ca="1">IF(E9="",VLOOKUP(A9,スキル!$A:$K,10,0),IF(E9=VLOOKUP(A9,スキル!$A:$K,11,0),"Ｘ",J9+K9))</f>
        <v>4</v>
      </c>
      <c r="M9" s="9">
        <f>IF(C9="イベ","-",VLOOKUP(A9,スキル!$A:$K,10,0)*IF(C9="ハピ",10000,30000))</f>
        <v>70000</v>
      </c>
      <c r="N9" s="9">
        <f t="shared" ca="1" si="0"/>
        <v>30000</v>
      </c>
      <c r="O9" s="9">
        <f ca="1">IF(C9="イベ","-",IF(E9=VLOOKUP(A9,スキル!$A:$K,11,0),0,IF(C9="ハピ",L9*10000,L9*30000)))</f>
        <v>40000</v>
      </c>
      <c r="P9" s="12" t="s">
        <v>25</v>
      </c>
    </row>
    <row r="10" spans="1:17" ht="18" customHeight="1">
      <c r="A10" s="11">
        <v>8</v>
      </c>
      <c r="B10" s="12"/>
      <c r="C10" s="12" t="s">
        <v>11</v>
      </c>
      <c r="D10" s="12" t="s">
        <v>26</v>
      </c>
      <c r="E10" s="11">
        <v>1</v>
      </c>
      <c r="F10" s="11">
        <v>50</v>
      </c>
      <c r="G10" s="6">
        <f>IF(E10="","",IF(E10=VLOOKUP(A10,スキル!$A:$K,11,0),"ス",VLOOKUP(A10,スキル!$A:$J,E10+4,FALSE)))</f>
        <v>2</v>
      </c>
      <c r="H10" s="6">
        <f>IF(E10="","",IF(E10=VLOOKUP(A10,スキル!$A:$K,11,0),"キ",100/G10))</f>
        <v>50</v>
      </c>
      <c r="I10" s="6">
        <f>IF(E10="","",IF(E10=VLOOKUP(A10,スキル!$A:$K,11,0),"ル",ROUND(F10/H10,1)))</f>
        <v>1</v>
      </c>
      <c r="J10" s="8">
        <f>IF(E10="","",IF(E10=VLOOKUP(A10,スキル!$A:$K,11,0),"Ｍ",ROUND(G10-I10,0)))</f>
        <v>1</v>
      </c>
      <c r="K10" s="6">
        <f ca="1">IF(E10="","",IF(E10=VLOOKUP(A10,スキル!$A:$K,11,0),"Ａ",IF(E10=VLOOKUP(A10,スキル!$A:$K,11,0)-1,0,SUM(OFFSET(スキル!$A$2,MATCH(A10,スキル!$A$3:$A$1048576,0),E10+4,1,5-E10)))))</f>
        <v>4</v>
      </c>
      <c r="L10" s="8">
        <f ca="1">IF(E10="",VLOOKUP(A10,スキル!$A:$K,10,0),IF(E10=VLOOKUP(A10,スキル!$A:$K,11,0),"Ｘ",J10+K10))</f>
        <v>5</v>
      </c>
      <c r="M10" s="9">
        <f>IF(C10="イベ","-",VLOOKUP(A10,スキル!$A:$K,10,0)*IF(C10="ハピ",10000,30000))</f>
        <v>70000</v>
      </c>
      <c r="N10" s="9">
        <f t="shared" ca="1" si="0"/>
        <v>20000</v>
      </c>
      <c r="O10" s="9">
        <f ca="1">IF(C10="イベ","-",IF(E10=VLOOKUP(A10,スキル!$A:$K,11,0),0,IF(C10="ハピ",L10*10000,L10*30000)))</f>
        <v>50000</v>
      </c>
      <c r="P10" s="12" t="s">
        <v>27</v>
      </c>
    </row>
    <row r="11" spans="1:17" ht="18" customHeight="1">
      <c r="A11" s="17">
        <v>9</v>
      </c>
      <c r="B11" s="18"/>
      <c r="C11" s="18" t="s">
        <v>11</v>
      </c>
      <c r="D11" s="18" t="s">
        <v>28</v>
      </c>
      <c r="E11" s="11">
        <v>3</v>
      </c>
      <c r="F11" s="12"/>
      <c r="G11" s="6" t="str">
        <f>IF(E11="","",IF(E11=VLOOKUP(A11,スキル!$A:$K,11,0),"ス",VLOOKUP(A11,スキル!$A:$J,E11+4,FALSE)))</f>
        <v>ス</v>
      </c>
      <c r="H11" s="6" t="str">
        <f>IF(E11="","",IF(E11=VLOOKUP(A11,スキル!$A:$K,11,0),"キ",100/G11))</f>
        <v>キ</v>
      </c>
      <c r="I11" s="6" t="str">
        <f>IF(E11="","",IF(E11=VLOOKUP(A11,スキル!$A:$K,11,0),"ル",ROUND(F11/H11,1)))</f>
        <v>ル</v>
      </c>
      <c r="J11" s="8" t="str">
        <f>IF(E11="","",IF(E11=VLOOKUP(A11,スキル!$A:$K,11,0),"Ｍ",ROUND(G11-I11,0)))</f>
        <v>Ｍ</v>
      </c>
      <c r="K11" s="6" t="str">
        <f ca="1">IF(E11="","",IF(E11=VLOOKUP(A11,スキル!$A:$K,11,0),"Ａ",IF(E11=VLOOKUP(A11,スキル!$A:$K,11,0)-1,0,SUM(OFFSET(スキル!$A$2,MATCH(A11,スキル!$A$3:$A$1048576,0),E11+4,1,5-E11)))))</f>
        <v>Ａ</v>
      </c>
      <c r="L11" s="8" t="str">
        <f>IF(E11="",VLOOKUP(A11,スキル!$A:$K,10,0),IF(E11=VLOOKUP(A11,スキル!$A:$K,11,0),"Ｘ",J11+K11))</f>
        <v>Ｘ</v>
      </c>
      <c r="M11" s="9">
        <f>IF(C11="イベ","-",VLOOKUP(A11,スキル!$A:$K,10,0)*IF(C11="ハピ",10000,30000))</f>
        <v>70000</v>
      </c>
      <c r="N11" s="9">
        <f t="shared" si="0"/>
        <v>70000</v>
      </c>
      <c r="O11" s="9">
        <f>IF(C11="イベ","-",IF(E11=VLOOKUP(A11,スキル!$A:$K,11,0),0,IF(C11="ハピ",L11*10000,L11*30000)))</f>
        <v>0</v>
      </c>
      <c r="P11" s="12" t="s">
        <v>29</v>
      </c>
    </row>
    <row r="12" spans="1:17" ht="18" customHeight="1">
      <c r="A12" s="11">
        <v>10</v>
      </c>
      <c r="B12" s="12"/>
      <c r="C12" s="12" t="s">
        <v>11</v>
      </c>
      <c r="D12" s="12" t="s">
        <v>30</v>
      </c>
      <c r="E12" s="11">
        <v>2</v>
      </c>
      <c r="F12" s="11">
        <v>25</v>
      </c>
      <c r="G12" s="6">
        <f>IF(E12="","",IF(E12=VLOOKUP(A12,スキル!$A:$K,11,0),"ス",VLOOKUP(A12,スキル!$A:$J,E12+4,FALSE)))</f>
        <v>4</v>
      </c>
      <c r="H12" s="6">
        <f>IF(E12="","",IF(E12=VLOOKUP(A12,スキル!$A:$K,11,0),"キ",100/G12))</f>
        <v>25</v>
      </c>
      <c r="I12" s="6">
        <f>IF(E12="","",IF(E12=VLOOKUP(A12,スキル!$A:$K,11,0),"ル",ROUND(F12/H12,1)))</f>
        <v>1</v>
      </c>
      <c r="J12" s="8">
        <f>IF(E12="","",IF(E12=VLOOKUP(A12,スキル!$A:$K,11,0),"Ｍ",ROUND(G12-I12,0)))</f>
        <v>3</v>
      </c>
      <c r="K12" s="6">
        <f ca="1">IF(E12="","",IF(E12=VLOOKUP(A12,スキル!$A:$K,11,0),"Ａ",IF(E12=VLOOKUP(A12,スキル!$A:$K,11,0)-1,0,SUM(OFFSET(スキル!$A$2,MATCH(A12,スキル!$A$3:$A$1048576,0),E12+4,1,5-E12)))))</f>
        <v>0</v>
      </c>
      <c r="L12" s="8">
        <f ca="1">IF(E12="",VLOOKUP(A12,スキル!$A:$K,10,0),IF(E12=VLOOKUP(A12,スキル!$A:$K,11,0),"Ｘ",J12+K12))</f>
        <v>3</v>
      </c>
      <c r="M12" s="9">
        <f>IF(C12="イベ","-",VLOOKUP(A12,スキル!$A:$K,10,0)*IF(C12="ハピ",10000,30000))</f>
        <v>70000</v>
      </c>
      <c r="N12" s="9">
        <f t="shared" ca="1" si="0"/>
        <v>40000</v>
      </c>
      <c r="O12" s="9">
        <f ca="1">IF(C12="イベ","-",IF(E12=VLOOKUP(A12,スキル!$A:$K,11,0),0,IF(C12="ハピ",L12*10000,L12*30000)))</f>
        <v>30000</v>
      </c>
      <c r="P12" s="12" t="s">
        <v>31</v>
      </c>
    </row>
    <row r="13" spans="1:17" ht="18" customHeight="1">
      <c r="A13" s="11">
        <v>11</v>
      </c>
      <c r="B13" s="12"/>
      <c r="C13" s="12" t="s">
        <v>11</v>
      </c>
      <c r="D13" s="12" t="s">
        <v>32</v>
      </c>
      <c r="E13" s="11">
        <v>2</v>
      </c>
      <c r="F13" s="11">
        <v>25</v>
      </c>
      <c r="G13" s="6">
        <f>IF(E13="","",IF(E13=VLOOKUP(A13,スキル!$A:$K,11,0),"ス",VLOOKUP(A13,スキル!$A:$J,E13+4,FALSE)))</f>
        <v>4</v>
      </c>
      <c r="H13" s="6">
        <f>IF(E13="","",IF(E13=VLOOKUP(A13,スキル!$A:$K,11,0),"キ",100/G13))</f>
        <v>25</v>
      </c>
      <c r="I13" s="6">
        <f>IF(E13="","",IF(E13=VLOOKUP(A13,スキル!$A:$K,11,0),"ル",ROUND(F13/H13,1)))</f>
        <v>1</v>
      </c>
      <c r="J13" s="8">
        <f>IF(E13="","",IF(E13=VLOOKUP(A13,スキル!$A:$K,11,0),"Ｍ",ROUND(G13-I13,0)))</f>
        <v>3</v>
      </c>
      <c r="K13" s="6">
        <f ca="1">IF(E13="","",IF(E13=VLOOKUP(A13,スキル!$A:$K,11,0),"Ａ",IF(E13=VLOOKUP(A13,スキル!$A:$K,11,0)-1,0,SUM(OFFSET(スキル!$A$2,MATCH(A13,スキル!$A$3:$A$1048576,0),E13+4,1,5-E13)))))</f>
        <v>0</v>
      </c>
      <c r="L13" s="8">
        <f ca="1">IF(E13="",VLOOKUP(A13,スキル!$A:$K,10,0),IF(E13=VLOOKUP(A13,スキル!$A:$K,11,0),"Ｘ",J13+K13))</f>
        <v>3</v>
      </c>
      <c r="M13" s="9">
        <f>IF(C13="イベ","-",VLOOKUP(A13,スキル!$A:$K,10,0)*IF(C13="ハピ",10000,30000))</f>
        <v>70000</v>
      </c>
      <c r="N13" s="9">
        <f t="shared" ca="1" si="0"/>
        <v>40000</v>
      </c>
      <c r="O13" s="9">
        <f ca="1">IF(C13="イベ","-",IF(E13=VLOOKUP(A13,スキル!$A:$K,11,0),0,IF(C13="ハピ",L13*10000,L13*30000)))</f>
        <v>30000</v>
      </c>
      <c r="P13" s="12" t="s">
        <v>21</v>
      </c>
    </row>
    <row r="14" spans="1:17" ht="18" customHeight="1">
      <c r="A14" s="11">
        <v>12</v>
      </c>
      <c r="B14" s="12"/>
      <c r="C14" s="12" t="s">
        <v>11</v>
      </c>
      <c r="D14" s="12" t="s">
        <v>33</v>
      </c>
      <c r="E14" s="11">
        <v>2</v>
      </c>
      <c r="F14" s="11">
        <v>0</v>
      </c>
      <c r="G14" s="6">
        <f>IF(E14="","",IF(E14=VLOOKUP(A14,スキル!$A:$K,11,0),"ス",VLOOKUP(A14,スキル!$A:$J,E14+4,FALSE)))</f>
        <v>4</v>
      </c>
      <c r="H14" s="6">
        <f>IF(E14="","",IF(E14=VLOOKUP(A14,スキル!$A:$K,11,0),"キ",100/G14))</f>
        <v>25</v>
      </c>
      <c r="I14" s="6">
        <f>IF(E14="","",IF(E14=VLOOKUP(A14,スキル!$A:$K,11,0),"ル",ROUND(F14/H14,1)))</f>
        <v>0</v>
      </c>
      <c r="J14" s="8">
        <f>IF(E14="","",IF(E14=VLOOKUP(A14,スキル!$A:$K,11,0),"Ｍ",ROUND(G14-I14,0)))</f>
        <v>4</v>
      </c>
      <c r="K14" s="6">
        <f ca="1">IF(E14="","",IF(E14=VLOOKUP(A14,スキル!$A:$K,11,0),"Ａ",IF(E14=VLOOKUP(A14,スキル!$A:$K,11,0)-1,0,SUM(OFFSET(スキル!$A$2,MATCH(A14,スキル!$A$3:$A$1048576,0),E14+4,1,5-E14)))))</f>
        <v>0</v>
      </c>
      <c r="L14" s="8">
        <f ca="1">IF(E14="",VLOOKUP(A14,スキル!$A:$K,10,0),IF(E14=VLOOKUP(A14,スキル!$A:$K,11,0),"Ｘ",J14+K14))</f>
        <v>4</v>
      </c>
      <c r="M14" s="9">
        <f>IF(C14="イベ","-",VLOOKUP(A14,スキル!$A:$K,10,0)*IF(C14="ハピ",10000,30000))</f>
        <v>70000</v>
      </c>
      <c r="N14" s="9">
        <f t="shared" ca="1" si="0"/>
        <v>30000</v>
      </c>
      <c r="O14" s="9">
        <f ca="1">IF(C14="イベ","-",IF(E14=VLOOKUP(A14,スキル!$A:$K,11,0),0,IF(C14="ハピ",L14*10000,L14*30000)))</f>
        <v>40000</v>
      </c>
      <c r="P14" s="12" t="s">
        <v>34</v>
      </c>
    </row>
    <row r="15" spans="1:17" ht="18" customHeight="1">
      <c r="A15" s="11">
        <v>13</v>
      </c>
      <c r="B15" s="12"/>
      <c r="C15" s="12" t="s">
        <v>11</v>
      </c>
      <c r="D15" s="12" t="s">
        <v>35</v>
      </c>
      <c r="E15" s="11">
        <v>1</v>
      </c>
      <c r="F15" s="11">
        <v>0</v>
      </c>
      <c r="G15" s="6">
        <f>IF(E15="","",IF(E15=VLOOKUP(A15,スキル!$A:$K,11,0),"ス",VLOOKUP(A15,スキル!$A:$J,E15+4,FALSE)))</f>
        <v>2</v>
      </c>
      <c r="H15" s="6">
        <f>IF(E15="","",IF(E15=VLOOKUP(A15,スキル!$A:$K,11,0),"キ",100/G15))</f>
        <v>50</v>
      </c>
      <c r="I15" s="6">
        <f>IF(E15="","",IF(E15=VLOOKUP(A15,スキル!$A:$K,11,0),"ル",ROUND(F15/H15,1)))</f>
        <v>0</v>
      </c>
      <c r="J15" s="8">
        <f>IF(E15="","",IF(E15=VLOOKUP(A15,スキル!$A:$K,11,0),"Ｍ",ROUND(G15-I15,0)))</f>
        <v>2</v>
      </c>
      <c r="K15" s="6">
        <f ca="1">IF(E15="","",IF(E15=VLOOKUP(A15,スキル!$A:$K,11,0),"Ａ",IF(E15=VLOOKUP(A15,スキル!$A:$K,11,0)-1,0,SUM(OFFSET(スキル!$A$2,MATCH(A15,スキル!$A$3:$A$1048576,0),E15+4,1,5-E15)))))</f>
        <v>4</v>
      </c>
      <c r="L15" s="8">
        <f ca="1">IF(E15="",VLOOKUP(A15,スキル!$A:$K,10,0),IF(E15=VLOOKUP(A15,スキル!$A:$K,11,0),"Ｘ",J15+K15))</f>
        <v>6</v>
      </c>
      <c r="M15" s="9">
        <f>IF(C15="イベ","-",VLOOKUP(A15,スキル!$A:$K,10,0)*IF(C15="ハピ",10000,30000))</f>
        <v>70000</v>
      </c>
      <c r="N15" s="9">
        <f t="shared" ca="1" si="0"/>
        <v>10000</v>
      </c>
      <c r="O15" s="9">
        <f ca="1">IF(C15="イベ","-",IF(E15=VLOOKUP(A15,スキル!$A:$K,11,0),0,IF(C15="ハピ",L15*10000,L15*30000)))</f>
        <v>60000</v>
      </c>
      <c r="P15" s="12" t="s">
        <v>36</v>
      </c>
    </row>
    <row r="16" spans="1:17" ht="18" customHeight="1">
      <c r="A16" s="17">
        <v>14</v>
      </c>
      <c r="B16" s="18"/>
      <c r="C16" s="18" t="s">
        <v>11</v>
      </c>
      <c r="D16" s="18" t="s">
        <v>37</v>
      </c>
      <c r="E16" s="11">
        <v>3</v>
      </c>
      <c r="F16" s="12"/>
      <c r="G16" s="6" t="str">
        <f>IF(E16="","",IF(E16=VLOOKUP(A16,スキル!$A:$K,11,0),"ス",VLOOKUP(A16,スキル!$A:$J,E16+4,FALSE)))</f>
        <v>ス</v>
      </c>
      <c r="H16" s="6" t="str">
        <f>IF(E16="","",IF(E16=VLOOKUP(A16,スキル!$A:$K,11,0),"キ",100/G16))</f>
        <v>キ</v>
      </c>
      <c r="I16" s="6" t="str">
        <f>IF(E16="","",IF(E16=VLOOKUP(A16,スキル!$A:$K,11,0),"ル",ROUND(F16/H16,1)))</f>
        <v>ル</v>
      </c>
      <c r="J16" s="8" t="str">
        <f>IF(E16="","",IF(E16=VLOOKUP(A16,スキル!$A:$K,11,0),"Ｍ",ROUND(G16-I16,0)))</f>
        <v>Ｍ</v>
      </c>
      <c r="K16" s="6" t="str">
        <f ca="1">IF(E16="","",IF(E16=VLOOKUP(A16,スキル!$A:$K,11,0),"Ａ",IF(E16=VLOOKUP(A16,スキル!$A:$K,11,0)-1,0,SUM(OFFSET(スキル!$A$2,MATCH(A16,スキル!$A$3:$A$1048576,0),E16+4,1,5-E16)))))</f>
        <v>Ａ</v>
      </c>
      <c r="L16" s="8" t="str">
        <f>IF(E16="",VLOOKUP(A16,スキル!$A:$K,10,0),IF(E16=VLOOKUP(A16,スキル!$A:$K,11,0),"Ｘ",J16+K16))</f>
        <v>Ｘ</v>
      </c>
      <c r="M16" s="9">
        <f>IF(C16="イベ","-",VLOOKUP(A16,スキル!$A:$K,10,0)*IF(C16="ハピ",10000,30000))</f>
        <v>70000</v>
      </c>
      <c r="N16" s="9">
        <f t="shared" si="0"/>
        <v>70000</v>
      </c>
      <c r="O16" s="9">
        <f>IF(C16="イベ","-",IF(E16=VLOOKUP(A16,スキル!$A:$K,11,0),0,IF(C16="ハピ",L16*10000,L16*30000)))</f>
        <v>0</v>
      </c>
      <c r="P16" s="12" t="s">
        <v>38</v>
      </c>
    </row>
    <row r="17" spans="1:16" ht="18" customHeight="1">
      <c r="A17" s="11">
        <v>15</v>
      </c>
      <c r="B17" s="11">
        <v>1</v>
      </c>
      <c r="C17" s="12" t="s">
        <v>39</v>
      </c>
      <c r="D17" s="12" t="s">
        <v>40</v>
      </c>
      <c r="E17" s="11">
        <v>4</v>
      </c>
      <c r="F17" s="11">
        <v>83</v>
      </c>
      <c r="G17" s="6">
        <f>IF(E17="","",IF(E17=VLOOKUP(A17,スキル!$A:$K,11,0),"ス",VLOOKUP(A17,スキル!$A:$J,E17+4,FALSE)))</f>
        <v>6</v>
      </c>
      <c r="H17" s="6">
        <f>IF(E17="","",IF(E17=VLOOKUP(A17,スキル!$A:$K,11,0),"キ",100/G17))</f>
        <v>16.666666666666668</v>
      </c>
      <c r="I17" s="6">
        <f>IF(E17="","",IF(E17=VLOOKUP(A17,スキル!$A:$K,11,0),"ル",ROUND(F17/H17,1)))</f>
        <v>5</v>
      </c>
      <c r="J17" s="8">
        <f>IF(E17="","",IF(E17=VLOOKUP(A17,スキル!$A:$K,11,0),"Ｍ",ROUND(G17-I17,0)))</f>
        <v>1</v>
      </c>
      <c r="K17" s="6">
        <f ca="1">IF(E17="","",IF(E17=VLOOKUP(A17,スキル!$A:$K,11,0),"Ａ",IF(E17=VLOOKUP(A17,スキル!$A:$K,11,0)-1,0,SUM(OFFSET(スキル!$A$2,MATCH(A17,スキル!$A$3:$A$1048576,0),E17+4,1,5-E17)))))</f>
        <v>18</v>
      </c>
      <c r="L17" s="8">
        <f ca="1">IF(E17="",VLOOKUP(A17,スキル!$A:$K,10,0),IF(E17=VLOOKUP(A17,スキル!$A:$K,11,0),"Ｘ",J17+K17))</f>
        <v>19</v>
      </c>
      <c r="M17" s="9">
        <f>IF(C17="イベ","-",VLOOKUP(A17,スキル!$A:$K,10,0)*IF(C17="ハピ",10000,30000))</f>
        <v>1020000</v>
      </c>
      <c r="N17" s="9">
        <f t="shared" ca="1" si="0"/>
        <v>450000</v>
      </c>
      <c r="O17" s="9">
        <f ca="1">IF(C17="イベ","-",IF(E17=VLOOKUP(A17,スキル!$A:$K,11,0),0,IF(C17="ハピ",L17*10000,L17*30000)))</f>
        <v>570000</v>
      </c>
      <c r="P17" s="12" t="s">
        <v>38</v>
      </c>
    </row>
    <row r="18" spans="1:16" ht="18" customHeight="1">
      <c r="A18" s="11">
        <v>16</v>
      </c>
      <c r="B18" s="11">
        <v>2</v>
      </c>
      <c r="C18" s="12" t="s">
        <v>39</v>
      </c>
      <c r="D18" s="12" t="s">
        <v>41</v>
      </c>
      <c r="E18" s="11">
        <v>4</v>
      </c>
      <c r="F18" s="11">
        <v>16</v>
      </c>
      <c r="G18" s="6">
        <f>IF(E18="","",IF(E18=VLOOKUP(A18,スキル!$A:$K,11,0),"ス",VLOOKUP(A18,スキル!$A:$J,E18+4,FALSE)))</f>
        <v>6</v>
      </c>
      <c r="H18" s="6">
        <f>IF(E18="","",IF(E18=VLOOKUP(A18,スキル!$A:$K,11,0),"キ",100/G18))</f>
        <v>16.666666666666668</v>
      </c>
      <c r="I18" s="6">
        <f>IF(E18="","",IF(E18=VLOOKUP(A18,スキル!$A:$K,11,0),"ル",ROUND(F18/H18,1)))</f>
        <v>1</v>
      </c>
      <c r="J18" s="8">
        <f>IF(E18="","",IF(E18=VLOOKUP(A18,スキル!$A:$K,11,0),"Ｍ",ROUND(G18-I18,0)))</f>
        <v>5</v>
      </c>
      <c r="K18" s="6">
        <f ca="1">IF(E18="","",IF(E18=VLOOKUP(A18,スキル!$A:$K,11,0),"Ａ",IF(E18=VLOOKUP(A18,スキル!$A:$K,11,0)-1,0,SUM(OFFSET(スキル!$A$2,MATCH(A18,スキル!$A$3:$A$1048576,0),E18+4,1,5-E18)))))</f>
        <v>12</v>
      </c>
      <c r="L18" s="8">
        <f ca="1">IF(E18="",VLOOKUP(A18,スキル!$A:$K,10,0),IF(E18=VLOOKUP(A18,スキル!$A:$K,11,0),"Ｘ",J18+K18))</f>
        <v>17</v>
      </c>
      <c r="M18" s="9">
        <f>IF(C18="イベ","-",VLOOKUP(A18,スキル!$A:$K,10,0)*IF(C18="ハピ",10000,30000))</f>
        <v>840000</v>
      </c>
      <c r="N18" s="9">
        <f t="shared" ca="1" si="0"/>
        <v>330000</v>
      </c>
      <c r="O18" s="9">
        <f ca="1">IF(C18="イベ","-",IF(E18=VLOOKUP(A18,スキル!$A:$K,11,0),0,IF(C18="ハピ",L18*10000,L18*30000)))</f>
        <v>510000</v>
      </c>
      <c r="P18" s="12" t="s">
        <v>42</v>
      </c>
    </row>
    <row r="19" spans="1:16" ht="18" customHeight="1">
      <c r="A19" s="11">
        <v>17</v>
      </c>
      <c r="B19" s="11">
        <v>3</v>
      </c>
      <c r="C19" s="12" t="s">
        <v>39</v>
      </c>
      <c r="D19" s="12" t="s">
        <v>43</v>
      </c>
      <c r="E19" s="11">
        <v>5</v>
      </c>
      <c r="F19" s="11">
        <v>35</v>
      </c>
      <c r="G19" s="6">
        <f>IF(E19="","",IF(E19=VLOOKUP(A19,スキル!$A:$K,11,0),"ス",VLOOKUP(A19,スキル!$A:$J,E19+4,FALSE)))</f>
        <v>14</v>
      </c>
      <c r="H19" s="6">
        <f>IF(E19="","",IF(E19=VLOOKUP(A19,スキル!$A:$K,11,0),"キ",100/G19))</f>
        <v>7.1428571428571432</v>
      </c>
      <c r="I19" s="6">
        <f>IF(E19="","",IF(E19=VLOOKUP(A19,スキル!$A:$K,11,0),"ル",ROUND(F19/H19,1)))</f>
        <v>4.9000000000000004</v>
      </c>
      <c r="J19" s="8">
        <f>IF(E19="","",IF(E19=VLOOKUP(A19,スキル!$A:$K,11,0),"Ｍ",ROUND(G19-I19,0)))</f>
        <v>9</v>
      </c>
      <c r="K19" s="6">
        <f ca="1">IF(E19="","",IF(E19=VLOOKUP(A19,スキル!$A:$K,11,0),"Ａ",IF(E19=VLOOKUP(A19,スキル!$A:$K,11,0)-1,0,SUM(OFFSET(スキル!$A$2,MATCH(A19,スキル!$A$3:$A$1048576,0),E19+4,1,5-E19)))))</f>
        <v>0</v>
      </c>
      <c r="L19" s="8">
        <f ca="1">IF(E19="",VLOOKUP(A19,スキル!$A:$K,10,0),IF(E19=VLOOKUP(A19,スキル!$A:$K,11,0),"Ｘ",J19+K19))</f>
        <v>9</v>
      </c>
      <c r="M19" s="9">
        <f>IF(C19="イベ","-",VLOOKUP(A19,スキル!$A:$K,10,0)*IF(C19="ハピ",10000,30000))</f>
        <v>900000</v>
      </c>
      <c r="N19" s="9">
        <f t="shared" ca="1" si="0"/>
        <v>630000</v>
      </c>
      <c r="O19" s="9">
        <f ca="1">IF(C19="イベ","-",IF(E19=VLOOKUP(A19,スキル!$A:$K,11,0),0,IF(C19="ハピ",L19*10000,L19*30000)))</f>
        <v>270000</v>
      </c>
      <c r="P19" s="12" t="s">
        <v>44</v>
      </c>
    </row>
    <row r="20" spans="1:16" ht="18" customHeight="1">
      <c r="A20" s="11">
        <v>18</v>
      </c>
      <c r="B20" s="11">
        <v>4</v>
      </c>
      <c r="C20" s="12" t="s">
        <v>39</v>
      </c>
      <c r="D20" s="12" t="s">
        <v>45</v>
      </c>
      <c r="E20" s="11">
        <v>2</v>
      </c>
      <c r="F20" s="11">
        <v>0</v>
      </c>
      <c r="G20" s="6">
        <f>IF(E20="","",IF(E20=VLOOKUP(A20,スキル!$A:$K,11,0),"ス",VLOOKUP(A20,スキル!$A:$J,E20+4,FALSE)))</f>
        <v>3</v>
      </c>
      <c r="H20" s="6">
        <f>IF(E20="","",IF(E20=VLOOKUP(A20,スキル!$A:$K,11,0),"キ",100/G20))</f>
        <v>33.333333333333336</v>
      </c>
      <c r="I20" s="6">
        <f>IF(E20="","",IF(E20=VLOOKUP(A20,スキル!$A:$K,11,0),"ル",ROUND(F20/H20,1)))</f>
        <v>0</v>
      </c>
      <c r="J20" s="8">
        <f>IF(E20="","",IF(E20=VLOOKUP(A20,スキル!$A:$K,11,0),"Ｍ",ROUND(G20-I20,0)))</f>
        <v>3</v>
      </c>
      <c r="K20" s="6">
        <f ca="1">IF(E20="","",IF(E20=VLOOKUP(A20,スキル!$A:$K,11,0),"Ａ",IF(E20=VLOOKUP(A20,スキル!$A:$K,11,0)-1,0,SUM(OFFSET(スキル!$A$2,MATCH(A20,スキル!$A$3:$A$1048576,0),E20+4,1,5-E20)))))</f>
        <v>22</v>
      </c>
      <c r="L20" s="8">
        <f ca="1">IF(E20="",VLOOKUP(A20,スキル!$A:$K,10,0),IF(E20=VLOOKUP(A20,スキル!$A:$K,11,0),"Ｘ",J20+K20))</f>
        <v>25</v>
      </c>
      <c r="M20" s="9">
        <f>IF(C20="イベ","-",VLOOKUP(A20,スキル!$A:$K,10,0)*IF(C20="ハピ",10000,30000))</f>
        <v>840000</v>
      </c>
      <c r="N20" s="9">
        <f t="shared" ca="1" si="0"/>
        <v>90000</v>
      </c>
      <c r="O20" s="9">
        <f ca="1">IF(C20="イベ","-",IF(E20=VLOOKUP(A20,スキル!$A:$K,11,0),0,IF(C20="ハピ",L20*10000,L20*30000)))</f>
        <v>750000</v>
      </c>
      <c r="P20" s="12" t="s">
        <v>46</v>
      </c>
    </row>
    <row r="21" spans="1:16" ht="18" customHeight="1">
      <c r="A21" s="11">
        <v>19</v>
      </c>
      <c r="B21" s="12"/>
      <c r="C21" s="12" t="s">
        <v>47</v>
      </c>
      <c r="D21" s="12" t="s">
        <v>48</v>
      </c>
      <c r="E21" s="11">
        <v>1</v>
      </c>
      <c r="F21" s="11">
        <v>0</v>
      </c>
      <c r="G21" s="6">
        <f>IF(E21="","",IF(E21=VLOOKUP(A21,スキル!$A:$K,11,0),"ス",VLOOKUP(A21,スキル!$A:$J,E21+4,FALSE)))</f>
        <v>2</v>
      </c>
      <c r="H21" s="6">
        <f>IF(E21="","",IF(E21=VLOOKUP(A21,スキル!$A:$K,11,0),"キ",100/G21))</f>
        <v>50</v>
      </c>
      <c r="I21" s="6">
        <f>IF(E21="","",IF(E21=VLOOKUP(A21,スキル!$A:$K,11,0),"ル",ROUND(F21/H21,1)))</f>
        <v>0</v>
      </c>
      <c r="J21" s="8">
        <f>IF(E21="","",IF(E21=VLOOKUP(A21,スキル!$A:$K,11,0),"Ｍ",ROUND(G21-I21,0)))</f>
        <v>2</v>
      </c>
      <c r="K21" s="6">
        <f ca="1">IF(E21="","",IF(E21=VLOOKUP(A21,スキル!$A:$K,11,0),"Ａ",IF(E21=VLOOKUP(A21,スキル!$A:$K,11,0)-1,0,SUM(OFFSET(スキル!$A$2,MATCH(A21,スキル!$A$3:$A$1048576,0),E21+4,1,5-E21)))))</f>
        <v>29</v>
      </c>
      <c r="L21" s="8">
        <f ca="1">IF(E21="",VLOOKUP(A21,スキル!$A:$K,10,0),IF(E21=VLOOKUP(A21,スキル!$A:$K,11,0),"Ｘ",J21+K21))</f>
        <v>31</v>
      </c>
      <c r="M21" s="9">
        <f>IF(C21="イベ","-",VLOOKUP(A21,スキル!$A:$K,10,0)*IF(C21="ハピ",10000,30000))</f>
        <v>960000</v>
      </c>
      <c r="N21" s="9">
        <f t="shared" ca="1" si="0"/>
        <v>30000</v>
      </c>
      <c r="O21" s="9">
        <f ca="1">IF(C21="イベ","-",IF(E21=VLOOKUP(A21,スキル!$A:$K,11,0),0,IF(C21="ハピ",L21*10000,L21*30000)))</f>
        <v>930000</v>
      </c>
      <c r="P21" s="12" t="s">
        <v>49</v>
      </c>
    </row>
    <row r="22" spans="1:16" ht="18" customHeight="1">
      <c r="A22" s="17">
        <v>20</v>
      </c>
      <c r="B22" s="18"/>
      <c r="C22" s="18" t="s">
        <v>50</v>
      </c>
      <c r="D22" s="18" t="s">
        <v>51</v>
      </c>
      <c r="E22" s="11">
        <v>3</v>
      </c>
      <c r="F22" s="12"/>
      <c r="G22" s="6" t="str">
        <f>IF(E22="","",IF(E22=VLOOKUP(A22,スキル!$A:$K,11,0),"ス",VLOOKUP(A22,スキル!$A:$J,E22+4,FALSE)))</f>
        <v>ス</v>
      </c>
      <c r="H22" s="6" t="str">
        <f>IF(E22="","",IF(E22=VLOOKUP(A22,スキル!$A:$K,11,0),"キ",100/G22))</f>
        <v>キ</v>
      </c>
      <c r="I22" s="6" t="str">
        <f>IF(E22="","",IF(E22=VLOOKUP(A22,スキル!$A:$K,11,0),"ル",ROUND(F22/H22,1)))</f>
        <v>ル</v>
      </c>
      <c r="J22" s="8" t="str">
        <f>IF(E22="","",IF(E22=VLOOKUP(A22,スキル!$A:$K,11,0),"Ｍ",ROUND(G22-I22,0)))</f>
        <v>Ｍ</v>
      </c>
      <c r="K22" s="6" t="str">
        <f ca="1">IF(E22="","",IF(E22=VLOOKUP(A22,スキル!$A:$K,11,0),"Ａ",IF(E22=VLOOKUP(A22,スキル!$A:$K,11,0)-1,0,SUM(OFFSET(スキル!$A$2,MATCH(A22,スキル!$A$3:$A$1048576,0),E22+4,1,5-E22)))))</f>
        <v>Ａ</v>
      </c>
      <c r="L22" s="8" t="str">
        <f>IF(E22="",VLOOKUP(A22,スキル!$A:$K,10,0),IF(E22=VLOOKUP(A22,スキル!$A:$K,11,0),"Ｘ",J22+K22))</f>
        <v>Ｘ</v>
      </c>
      <c r="M22" s="9" t="str">
        <f>IF(C22="イベ","-",VLOOKUP(A22,スキル!$A:$K,10,0)*IF(C22="ハピ",10000,30000))</f>
        <v>-</v>
      </c>
      <c r="N22" s="9" t="str">
        <f t="shared" si="0"/>
        <v>-</v>
      </c>
      <c r="O22" s="9" t="str">
        <f>IF(C22="イベ","-",IF(E22=VLOOKUP(A22,スキル!$A:$K,11,0),0,IF(C22="ハピ",L22*10000,L22*30000)))</f>
        <v>-</v>
      </c>
      <c r="P22" s="12" t="s">
        <v>52</v>
      </c>
    </row>
    <row r="23" spans="1:16" ht="18" customHeight="1">
      <c r="A23" s="11">
        <v>21</v>
      </c>
      <c r="B23" s="12"/>
      <c r="C23" s="12" t="s">
        <v>47</v>
      </c>
      <c r="D23" s="12" t="s">
        <v>53</v>
      </c>
      <c r="E23" s="11">
        <v>1</v>
      </c>
      <c r="F23" s="11">
        <v>0</v>
      </c>
      <c r="G23" s="6">
        <f>IF(E23="","",IF(E23=VLOOKUP(A23,スキル!$A:$K,11,0),"ス",VLOOKUP(A23,スキル!$A:$J,E23+4,FALSE)))</f>
        <v>2</v>
      </c>
      <c r="H23" s="6">
        <f>IF(E23="","",IF(E23=VLOOKUP(A23,スキル!$A:$K,11,0),"キ",100/G23))</f>
        <v>50</v>
      </c>
      <c r="I23" s="6">
        <f>IF(E23="","",IF(E23=VLOOKUP(A23,スキル!$A:$K,11,0),"ル",ROUND(F23/H23,1)))</f>
        <v>0</v>
      </c>
      <c r="J23" s="8">
        <f>IF(E23="","",IF(E23=VLOOKUP(A23,スキル!$A:$K,11,0),"Ｍ",ROUND(G23-I23,0)))</f>
        <v>2</v>
      </c>
      <c r="K23" s="6">
        <f ca="1">IF(E23="","",IF(E23=VLOOKUP(A23,スキル!$A:$K,11,0),"Ａ",IF(E23=VLOOKUP(A23,スキル!$A:$K,11,0)-1,0,SUM(OFFSET(スキル!$A$2,MATCH(A23,スキル!$A$3:$A$1048576,0),E23+4,1,5-E23)))))</f>
        <v>29</v>
      </c>
      <c r="L23" s="8">
        <f ca="1">IF(E23="",VLOOKUP(A23,スキル!$A:$K,10,0),IF(E23=VLOOKUP(A23,スキル!$A:$K,11,0),"Ｘ",J23+K23))</f>
        <v>31</v>
      </c>
      <c r="M23" s="9">
        <f>IF(C23="イベ","-",VLOOKUP(A23,スキル!$A:$K,10,0)*IF(C23="ハピ",10000,30000))</f>
        <v>960000</v>
      </c>
      <c r="N23" s="9">
        <f t="shared" ca="1" si="0"/>
        <v>30000</v>
      </c>
      <c r="O23" s="9">
        <f ca="1">IF(C23="イベ","-",IF(E23=VLOOKUP(A23,スキル!$A:$K,11,0),0,IF(C23="ハピ",L23*10000,L23*30000)))</f>
        <v>930000</v>
      </c>
      <c r="P23" s="12" t="s">
        <v>54</v>
      </c>
    </row>
    <row r="24" spans="1:16" ht="18" customHeight="1">
      <c r="A24" s="11">
        <v>22</v>
      </c>
      <c r="B24" s="12"/>
      <c r="C24" s="12" t="s">
        <v>50</v>
      </c>
      <c r="D24" s="12" t="s">
        <v>55</v>
      </c>
      <c r="E24" s="12"/>
      <c r="F24" s="12"/>
      <c r="G24" s="6" t="str">
        <f>IF(E24="","",IF(E24=VLOOKUP(A24,スキル!$A:$K,11,0),"ス",VLOOKUP(A24,スキル!$A:$J,E24+4,FALSE)))</f>
        <v/>
      </c>
      <c r="H24" s="6" t="str">
        <f>IF(E24="","",IF(E24=VLOOKUP(A24,スキル!$A:$K,11,0),"キ",100/G24))</f>
        <v/>
      </c>
      <c r="I24" s="6" t="str">
        <f>IF(E24="","",IF(E24=VLOOKUP(A24,スキル!$A:$K,11,0),"ル",ROUND(F24/H24,1)))</f>
        <v/>
      </c>
      <c r="J24" s="8" t="str">
        <f>IF(E24="","",IF(E24=VLOOKUP(A24,スキル!$A:$K,11,0),"Ｍ",ROUND(G24-I24,0)))</f>
        <v/>
      </c>
      <c r="K24" s="6" t="str">
        <f ca="1">IF(E24="","",IF(E24=VLOOKUP(A24,スキル!$A:$K,11,0),"Ａ",IF(E24=VLOOKUP(A24,スキル!$A:$K,11,0)-1,0,SUM(OFFSET(スキル!$A$2,MATCH(A24,スキル!$A$3:$A$1048576,0),E24+4,1,5-E24)))))</f>
        <v/>
      </c>
      <c r="L24" s="8">
        <f>IF(E24="",VLOOKUP(A24,スキル!$A:$K,10,0),IF(E24=VLOOKUP(A24,スキル!$A:$K,11,0),"Ｘ",J24+K24))</f>
        <v>1</v>
      </c>
      <c r="M24" s="9" t="str">
        <f>IF(C24="イベ","-",VLOOKUP(A24,スキル!$A:$K,10,0)*IF(C24="ハピ",10000,30000))</f>
        <v>-</v>
      </c>
      <c r="N24" s="9" t="str">
        <f t="shared" si="0"/>
        <v>-</v>
      </c>
      <c r="O24" s="9" t="str">
        <f>IF(C24="イベ","-",IF(E24=VLOOKUP(A24,スキル!$A:$K,11,0),0,IF(C24="ハピ",L24*10000,L24*30000)))</f>
        <v>-</v>
      </c>
      <c r="P24" s="12" t="s">
        <v>56</v>
      </c>
    </row>
    <row r="25" spans="1:16" ht="18" customHeight="1">
      <c r="A25" s="11">
        <v>23</v>
      </c>
      <c r="B25" s="12"/>
      <c r="C25" s="12" t="s">
        <v>47</v>
      </c>
      <c r="D25" s="12" t="s">
        <v>57</v>
      </c>
      <c r="E25" s="11">
        <v>1</v>
      </c>
      <c r="F25" s="11">
        <v>0</v>
      </c>
      <c r="G25" s="6">
        <f>IF(E25="","",IF(E25=VLOOKUP(A25,スキル!$A:$K,11,0),"ス",VLOOKUP(A25,スキル!$A:$J,E25+4,FALSE)))</f>
        <v>2</v>
      </c>
      <c r="H25" s="6">
        <f>IF(E25="","",IF(E25=VLOOKUP(A25,スキル!$A:$K,11,0),"キ",100/G25))</f>
        <v>50</v>
      </c>
      <c r="I25" s="6">
        <f>IF(E25="","",IF(E25=VLOOKUP(A25,スキル!$A:$K,11,0),"ル",ROUND(F25/H25,1)))</f>
        <v>0</v>
      </c>
      <c r="J25" s="8">
        <f>IF(E25="","",IF(E25=VLOOKUP(A25,スキル!$A:$K,11,0),"Ｍ",ROUND(G25-I25,0)))</f>
        <v>2</v>
      </c>
      <c r="K25" s="6">
        <f ca="1">IF(E25="","",IF(E25=VLOOKUP(A25,スキル!$A:$K,11,0),"Ａ",IF(E25=VLOOKUP(A25,スキル!$A:$K,11,0)-1,0,SUM(OFFSET(スキル!$A$2,MATCH(A25,スキル!$A$3:$A$1048576,0),E25+4,1,5-E25)))))</f>
        <v>29</v>
      </c>
      <c r="L25" s="8">
        <f ca="1">IF(E25="",VLOOKUP(A25,スキル!$A:$K,10,0),IF(E25=VLOOKUP(A25,スキル!$A:$K,11,0),"Ｘ",J25+K25))</f>
        <v>31</v>
      </c>
      <c r="M25" s="9">
        <f>IF(C25="イベ","-",VLOOKUP(A25,スキル!$A:$K,10,0)*IF(C25="ハピ",10000,30000))</f>
        <v>960000</v>
      </c>
      <c r="N25" s="9">
        <f t="shared" ca="1" si="0"/>
        <v>30000</v>
      </c>
      <c r="O25" s="9">
        <f ca="1">IF(C25="イベ","-",IF(E25=VLOOKUP(A25,スキル!$A:$K,11,0),0,IF(C25="ハピ",L25*10000,L25*30000)))</f>
        <v>930000</v>
      </c>
      <c r="P25" s="12" t="s">
        <v>58</v>
      </c>
    </row>
    <row r="26" spans="1:16" ht="18" customHeight="1">
      <c r="A26" s="11">
        <v>24</v>
      </c>
      <c r="B26" s="12"/>
      <c r="C26" s="12" t="s">
        <v>47</v>
      </c>
      <c r="D26" s="12" t="s">
        <v>59</v>
      </c>
      <c r="E26" s="11">
        <v>1</v>
      </c>
      <c r="F26" s="11">
        <v>0</v>
      </c>
      <c r="G26" s="6">
        <f>IF(E26="","",IF(E26=VLOOKUP(A26,スキル!$A:$K,11,0),"ス",VLOOKUP(A26,スキル!$A:$J,E26+4,FALSE)))</f>
        <v>2</v>
      </c>
      <c r="H26" s="6">
        <f>IF(E26="","",IF(E26=VLOOKUP(A26,スキル!$A:$K,11,0),"キ",100/G26))</f>
        <v>50</v>
      </c>
      <c r="I26" s="6">
        <f>IF(E26="","",IF(E26=VLOOKUP(A26,スキル!$A:$K,11,0),"ル",ROUND(F26/H26,1)))</f>
        <v>0</v>
      </c>
      <c r="J26" s="8">
        <f>IF(E26="","",IF(E26=VLOOKUP(A26,スキル!$A:$K,11,0),"Ｍ",ROUND(G26-I26,0)))</f>
        <v>2</v>
      </c>
      <c r="K26" s="6">
        <f ca="1">IF(E26="","",IF(E26=VLOOKUP(A26,スキル!$A:$K,11,0),"Ａ",IF(E26=VLOOKUP(A26,スキル!$A:$K,11,0)-1,0,SUM(OFFSET(スキル!$A$2,MATCH(A26,スキル!$A$3:$A$1048576,0),E26+4,1,5-E26)))))</f>
        <v>25</v>
      </c>
      <c r="L26" s="8">
        <f ca="1">IF(E26="",VLOOKUP(A26,スキル!$A:$K,10,0),IF(E26=VLOOKUP(A26,スキル!$A:$K,11,0),"Ｘ",J26+K26))</f>
        <v>27</v>
      </c>
      <c r="M26" s="9">
        <f>IF(C26="イベ","-",VLOOKUP(A26,スキル!$A:$K,10,0)*IF(C26="ハピ",10000,30000))</f>
        <v>840000</v>
      </c>
      <c r="N26" s="9">
        <f t="shared" ca="1" si="0"/>
        <v>30000</v>
      </c>
      <c r="O26" s="9">
        <f ca="1">IF(C26="イベ","-",IF(E26=VLOOKUP(A26,スキル!$A:$K,11,0),0,IF(C26="ハピ",L26*10000,L26*30000)))</f>
        <v>810000</v>
      </c>
      <c r="P26" s="12" t="s">
        <v>60</v>
      </c>
    </row>
    <row r="27" spans="1:16" ht="18" customHeight="1">
      <c r="A27" s="11">
        <v>25</v>
      </c>
      <c r="B27" s="11">
        <v>5</v>
      </c>
      <c r="C27" s="12" t="s">
        <v>39</v>
      </c>
      <c r="D27" s="12" t="s">
        <v>61</v>
      </c>
      <c r="E27" s="11">
        <v>4</v>
      </c>
      <c r="F27" s="11">
        <v>33</v>
      </c>
      <c r="G27" s="6">
        <f>IF(E27="","",IF(E27=VLOOKUP(A27,スキル!$A:$K,11,0),"ス",VLOOKUP(A27,スキル!$A:$J,E27+4,FALSE)))</f>
        <v>6</v>
      </c>
      <c r="H27" s="6">
        <f>IF(E27="","",IF(E27=VLOOKUP(A27,スキル!$A:$K,11,0),"キ",100/G27))</f>
        <v>16.666666666666668</v>
      </c>
      <c r="I27" s="6">
        <f>IF(E27="","",IF(E27=VLOOKUP(A27,スキル!$A:$K,11,0),"ル",ROUND(F27/H27,1)))</f>
        <v>2</v>
      </c>
      <c r="J27" s="8">
        <f>IF(E27="","",IF(E27=VLOOKUP(A27,スキル!$A:$K,11,0),"Ｍ",ROUND(G27-I27,0)))</f>
        <v>4</v>
      </c>
      <c r="K27" s="6">
        <f ca="1">IF(E27="","",IF(E27=VLOOKUP(A27,スキル!$A:$K,11,0),"Ａ",IF(E27=VLOOKUP(A27,スキル!$A:$K,11,0)-1,0,SUM(OFFSET(スキル!$A$2,MATCH(A27,スキル!$A$3:$A$1048576,0),E27+4,1,5-E27)))))</f>
        <v>18</v>
      </c>
      <c r="L27" s="8">
        <f ca="1">IF(E27="",VLOOKUP(A27,スキル!$A:$K,10,0),IF(E27=VLOOKUP(A27,スキル!$A:$K,11,0),"Ｘ",J27+K27))</f>
        <v>22</v>
      </c>
      <c r="M27" s="9">
        <f>IF(C27="イベ","-",VLOOKUP(A27,スキル!$A:$K,10,0)*IF(C27="ハピ",10000,30000))</f>
        <v>1020000</v>
      </c>
      <c r="N27" s="9">
        <f t="shared" ca="1" si="0"/>
        <v>360000</v>
      </c>
      <c r="O27" s="9">
        <f ca="1">IF(C27="イベ","-",IF(E27=VLOOKUP(A27,スキル!$A:$K,11,0),0,IF(C27="ハピ",L27*10000,L27*30000)))</f>
        <v>660000</v>
      </c>
      <c r="P27" s="12" t="s">
        <v>13</v>
      </c>
    </row>
    <row r="28" spans="1:16" ht="18" customHeight="1">
      <c r="A28" s="11">
        <v>26</v>
      </c>
      <c r="B28" s="11">
        <v>6</v>
      </c>
      <c r="C28" s="12" t="s">
        <v>39</v>
      </c>
      <c r="D28" s="12" t="s">
        <v>62</v>
      </c>
      <c r="E28" s="11">
        <v>4</v>
      </c>
      <c r="F28" s="11">
        <v>33</v>
      </c>
      <c r="G28" s="6">
        <f>IF(E28="","",IF(E28=VLOOKUP(A28,スキル!$A:$K,11,0),"ス",VLOOKUP(A28,スキル!$A:$J,E28+4,FALSE)))</f>
        <v>6</v>
      </c>
      <c r="H28" s="6">
        <f>IF(E28="","",IF(E28=VLOOKUP(A28,スキル!$A:$K,11,0),"キ",100/G28))</f>
        <v>16.666666666666668</v>
      </c>
      <c r="I28" s="6">
        <f>IF(E28="","",IF(E28=VLOOKUP(A28,スキル!$A:$K,11,0),"ル",ROUND(F28/H28,1)))</f>
        <v>2</v>
      </c>
      <c r="J28" s="8">
        <f>IF(E28="","",IF(E28=VLOOKUP(A28,スキル!$A:$K,11,0),"Ｍ",ROUND(G28-I28,0)))</f>
        <v>4</v>
      </c>
      <c r="K28" s="6">
        <f ca="1">IF(E28="","",IF(E28=VLOOKUP(A28,スキル!$A:$K,11,0),"Ａ",IF(E28=VLOOKUP(A28,スキル!$A:$K,11,0)-1,0,SUM(OFFSET(スキル!$A$2,MATCH(A28,スキル!$A$3:$A$1048576,0),E28+4,1,5-E28)))))</f>
        <v>16</v>
      </c>
      <c r="L28" s="8">
        <f ca="1">IF(E28="",VLOOKUP(A28,スキル!$A:$K,10,0),IF(E28=VLOOKUP(A28,スキル!$A:$K,11,0),"Ｘ",J28+K28))</f>
        <v>20</v>
      </c>
      <c r="M28" s="9">
        <f>IF(C28="イベ","-",VLOOKUP(A28,スキル!$A:$K,10,0)*IF(C28="ハピ",10000,30000))</f>
        <v>960000</v>
      </c>
      <c r="N28" s="9">
        <f t="shared" ca="1" si="0"/>
        <v>360000</v>
      </c>
      <c r="O28" s="9">
        <f ca="1">IF(C28="イベ","-",IF(E28=VLOOKUP(A28,スキル!$A:$K,11,0),0,IF(C28="ハピ",L28*10000,L28*30000)))</f>
        <v>600000</v>
      </c>
      <c r="P28" s="12" t="s">
        <v>63</v>
      </c>
    </row>
    <row r="29" spans="1:16" ht="18" customHeight="1">
      <c r="A29" s="11">
        <v>27</v>
      </c>
      <c r="B29" s="11">
        <v>7</v>
      </c>
      <c r="C29" s="12" t="s">
        <v>39</v>
      </c>
      <c r="D29" s="12" t="s">
        <v>64</v>
      </c>
      <c r="E29" s="11">
        <v>4</v>
      </c>
      <c r="F29" s="11">
        <v>66</v>
      </c>
      <c r="G29" s="6">
        <f>IF(E29="","",IF(E29=VLOOKUP(A29,スキル!$A:$K,11,0),"ス",VLOOKUP(A29,スキル!$A:$J,E29+4,FALSE)))</f>
        <v>6</v>
      </c>
      <c r="H29" s="6">
        <f>IF(E29="","",IF(E29=VLOOKUP(A29,スキル!$A:$K,11,0),"キ",100/G29))</f>
        <v>16.666666666666668</v>
      </c>
      <c r="I29" s="6">
        <f>IF(E29="","",IF(E29=VLOOKUP(A29,スキル!$A:$K,11,0),"ル",ROUND(F29/H29,1)))</f>
        <v>4</v>
      </c>
      <c r="J29" s="8">
        <f>IF(E29="","",IF(E29=VLOOKUP(A29,スキル!$A:$K,11,0),"Ｍ",ROUND(G29-I29,0)))</f>
        <v>2</v>
      </c>
      <c r="K29" s="6">
        <f ca="1">IF(E29="","",IF(E29=VLOOKUP(A29,スキル!$A:$K,11,0),"Ａ",IF(E29=VLOOKUP(A29,スキル!$A:$K,11,0)-1,0,SUM(OFFSET(スキル!$A$2,MATCH(A29,スキル!$A$3:$A$1048576,0),E29+4,1,5-E29)))))</f>
        <v>18</v>
      </c>
      <c r="L29" s="8">
        <f ca="1">IF(E29="",VLOOKUP(A29,スキル!$A:$K,10,0),IF(E29=VLOOKUP(A29,スキル!$A:$K,11,0),"Ｘ",J29+K29))</f>
        <v>20</v>
      </c>
      <c r="M29" s="9">
        <f>IF(C29="イベ","-",VLOOKUP(A29,スキル!$A:$K,10,0)*IF(C29="ハピ",10000,30000))</f>
        <v>1020000</v>
      </c>
      <c r="N29" s="9">
        <f t="shared" ca="1" si="0"/>
        <v>420000</v>
      </c>
      <c r="O29" s="9">
        <f ca="1">IF(C29="イベ","-",IF(E29=VLOOKUP(A29,スキル!$A:$K,11,0),0,IF(C29="ハピ",L29*10000,L29*30000)))</f>
        <v>600000</v>
      </c>
      <c r="P29" s="12" t="s">
        <v>65</v>
      </c>
    </row>
    <row r="30" spans="1:16" ht="18" customHeight="1">
      <c r="A30" s="11">
        <v>28</v>
      </c>
      <c r="B30" s="12"/>
      <c r="C30" s="12" t="s">
        <v>50</v>
      </c>
      <c r="D30" s="12" t="s">
        <v>66</v>
      </c>
      <c r="E30" s="11">
        <v>2</v>
      </c>
      <c r="F30" s="11">
        <v>0</v>
      </c>
      <c r="G30" s="6">
        <f>IF(E30="","",IF(E30=VLOOKUP(A30,スキル!$A:$K,11,0),"ス",VLOOKUP(A30,スキル!$A:$J,E30+4,FALSE)))</f>
        <v>1</v>
      </c>
      <c r="H30" s="6">
        <f>IF(E30="","",IF(E30=VLOOKUP(A30,スキル!$A:$K,11,0),"キ",100/G30))</f>
        <v>100</v>
      </c>
      <c r="I30" s="6">
        <f>IF(E30="","",IF(E30=VLOOKUP(A30,スキル!$A:$K,11,0),"ル",ROUND(F30/H30,1)))</f>
        <v>0</v>
      </c>
      <c r="J30" s="8">
        <f>IF(E30="","",IF(E30=VLOOKUP(A30,スキル!$A:$K,11,0),"Ｍ",ROUND(G30-I30,0)))</f>
        <v>1</v>
      </c>
      <c r="K30" s="6">
        <f ca="1">IF(E30="","",IF(E30=VLOOKUP(A30,スキル!$A:$K,11,0),"Ａ",IF(E30=VLOOKUP(A30,スキル!$A:$K,11,0)-1,0,SUM(OFFSET(スキル!$A$2,MATCH(A30,スキル!$A$3:$A$1048576,0),E30+4,1,5-E30)))))</f>
        <v>0</v>
      </c>
      <c r="L30" s="8">
        <f ca="1">IF(E30="",VLOOKUP(A30,スキル!$A:$K,10,0),IF(E30=VLOOKUP(A30,スキル!$A:$K,11,0),"Ｘ",J30+K30))</f>
        <v>1</v>
      </c>
      <c r="M30" s="9" t="str">
        <f>IF(C30="イベ","-",VLOOKUP(A30,スキル!$A:$K,10,0)*IF(C30="ハピ",10000,30000))</f>
        <v>-</v>
      </c>
      <c r="N30" s="9" t="str">
        <f t="shared" si="0"/>
        <v>-</v>
      </c>
      <c r="O30" s="9" t="str">
        <f>IF(C30="イベ","-",IF(E30=VLOOKUP(A30,スキル!$A:$K,11,0),0,IF(C30="ハピ",L30*10000,L30*30000)))</f>
        <v>-</v>
      </c>
      <c r="P30" s="12" t="s">
        <v>67</v>
      </c>
    </row>
    <row r="31" spans="1:16" ht="18" customHeight="1">
      <c r="A31" s="11">
        <v>29</v>
      </c>
      <c r="B31" s="11">
        <v>8</v>
      </c>
      <c r="C31" s="12" t="s">
        <v>39</v>
      </c>
      <c r="D31" s="12" t="s">
        <v>68</v>
      </c>
      <c r="E31" s="11">
        <v>4</v>
      </c>
      <c r="F31" s="11">
        <v>16</v>
      </c>
      <c r="G31" s="6">
        <f>IF(E31="","",IF(E31=VLOOKUP(A31,スキル!$A:$K,11,0),"ス",VLOOKUP(A31,スキル!$A:$J,E31+4,FALSE)))</f>
        <v>6</v>
      </c>
      <c r="H31" s="6">
        <f>IF(E31="","",IF(E31=VLOOKUP(A31,スキル!$A:$K,11,0),"キ",100/G31))</f>
        <v>16.666666666666668</v>
      </c>
      <c r="I31" s="6">
        <f>IF(E31="","",IF(E31=VLOOKUP(A31,スキル!$A:$K,11,0),"ル",ROUND(F31/H31,1)))</f>
        <v>1</v>
      </c>
      <c r="J31" s="8">
        <f>IF(E31="","",IF(E31=VLOOKUP(A31,スキル!$A:$K,11,0),"Ｍ",ROUND(G31-I31,0)))</f>
        <v>5</v>
      </c>
      <c r="K31" s="6">
        <f ca="1">IF(E31="","",IF(E31=VLOOKUP(A31,スキル!$A:$K,11,0),"Ａ",IF(E31=VLOOKUP(A31,スキル!$A:$K,11,0)-1,0,SUM(OFFSET(スキル!$A$2,MATCH(A31,スキル!$A$3:$A$1048576,0),E31+4,1,5-E31)))))</f>
        <v>20</v>
      </c>
      <c r="L31" s="8">
        <f ca="1">IF(E31="",VLOOKUP(A31,スキル!$A:$K,10,0),IF(E31=VLOOKUP(A31,スキル!$A:$K,11,0),"Ｘ",J31+K31))</f>
        <v>25</v>
      </c>
      <c r="M31" s="9">
        <f>IF(C31="イベ","-",VLOOKUP(A31,スキル!$A:$K,10,0)*IF(C31="ハピ",10000,30000))</f>
        <v>1080000</v>
      </c>
      <c r="N31" s="9">
        <f t="shared" ca="1" si="0"/>
        <v>330000</v>
      </c>
      <c r="O31" s="9">
        <f ca="1">IF(C31="イベ","-",IF(E31=VLOOKUP(A31,スキル!$A:$K,11,0),0,IF(C31="ハピ",L31*10000,L31*30000)))</f>
        <v>750000</v>
      </c>
      <c r="P31" s="12" t="s">
        <v>69</v>
      </c>
    </row>
    <row r="32" spans="1:16" ht="18" customHeight="1">
      <c r="A32" s="11">
        <v>30</v>
      </c>
      <c r="B32" s="11">
        <v>9</v>
      </c>
      <c r="C32" s="12" t="s">
        <v>39</v>
      </c>
      <c r="D32" s="12" t="s">
        <v>70</v>
      </c>
      <c r="E32" s="11">
        <v>4</v>
      </c>
      <c r="F32" s="11">
        <v>16</v>
      </c>
      <c r="G32" s="6">
        <f>IF(E32="","",IF(E32=VLOOKUP(A32,スキル!$A:$K,11,0),"ス",VLOOKUP(A32,スキル!$A:$J,E32+4,FALSE)))</f>
        <v>6</v>
      </c>
      <c r="H32" s="6">
        <f>IF(E32="","",IF(E32=VLOOKUP(A32,スキル!$A:$K,11,0),"キ",100/G32))</f>
        <v>16.666666666666668</v>
      </c>
      <c r="I32" s="6">
        <f>IF(E32="","",IF(E32=VLOOKUP(A32,スキル!$A:$K,11,0),"ル",ROUND(F32/H32,1)))</f>
        <v>1</v>
      </c>
      <c r="J32" s="8">
        <f>IF(E32="","",IF(E32=VLOOKUP(A32,スキル!$A:$K,11,0),"Ｍ",ROUND(G32-I32,0)))</f>
        <v>5</v>
      </c>
      <c r="K32" s="6">
        <f ca="1">IF(E32="","",IF(E32=VLOOKUP(A32,スキル!$A:$K,11,0),"Ａ",IF(E32=VLOOKUP(A32,スキル!$A:$K,11,0)-1,0,SUM(OFFSET(スキル!$A$2,MATCH(A32,スキル!$A$3:$A$1048576,0),E32+4,1,5-E32)))))</f>
        <v>18</v>
      </c>
      <c r="L32" s="8">
        <f ca="1">IF(E32="",VLOOKUP(A32,スキル!$A:$K,10,0),IF(E32=VLOOKUP(A32,スキル!$A:$K,11,0),"Ｘ",J32+K32))</f>
        <v>23</v>
      </c>
      <c r="M32" s="9">
        <f>IF(C32="イベ","-",VLOOKUP(A32,スキル!$A:$K,10,0)*IF(C32="ハピ",10000,30000))</f>
        <v>1020000</v>
      </c>
      <c r="N32" s="9">
        <f t="shared" ca="1" si="0"/>
        <v>330000</v>
      </c>
      <c r="O32" s="9">
        <f ca="1">IF(C32="イベ","-",IF(E32=VLOOKUP(A32,スキル!$A:$K,11,0),0,IF(C32="ハピ",L32*10000,L32*30000)))</f>
        <v>690000</v>
      </c>
      <c r="P32" s="12" t="s">
        <v>38</v>
      </c>
    </row>
    <row r="33" spans="1:16" ht="18" customHeight="1">
      <c r="A33" s="11">
        <v>31</v>
      </c>
      <c r="B33" s="11">
        <v>10</v>
      </c>
      <c r="C33" s="12" t="s">
        <v>39</v>
      </c>
      <c r="D33" s="12" t="s">
        <v>71</v>
      </c>
      <c r="E33" s="11">
        <v>4</v>
      </c>
      <c r="F33" s="11">
        <v>0</v>
      </c>
      <c r="G33" s="6">
        <f>IF(E33="","",IF(E33=VLOOKUP(A33,スキル!$A:$K,11,0),"ス",VLOOKUP(A33,スキル!$A:$J,E33+4,FALSE)))</f>
        <v>6</v>
      </c>
      <c r="H33" s="6">
        <f>IF(E33="","",IF(E33=VLOOKUP(A33,スキル!$A:$K,11,0),"キ",100/G33))</f>
        <v>16.666666666666668</v>
      </c>
      <c r="I33" s="6">
        <f>IF(E33="","",IF(E33=VLOOKUP(A33,スキル!$A:$K,11,0),"ル",ROUND(F33/H33,1)))</f>
        <v>0</v>
      </c>
      <c r="J33" s="8">
        <f>IF(E33="","",IF(E33=VLOOKUP(A33,スキル!$A:$K,11,0),"Ｍ",ROUND(G33-I33,0)))</f>
        <v>6</v>
      </c>
      <c r="K33" s="6">
        <f ca="1">IF(E33="","",IF(E33=VLOOKUP(A33,スキル!$A:$K,11,0),"Ａ",IF(E33=VLOOKUP(A33,スキル!$A:$K,11,0)-1,0,SUM(OFFSET(スキル!$A$2,MATCH(A33,スキル!$A$3:$A$1048576,0),E33+4,1,5-E33)))))</f>
        <v>20</v>
      </c>
      <c r="L33" s="8">
        <f ca="1">IF(E33="",VLOOKUP(A33,スキル!$A:$K,10,0),IF(E33=VLOOKUP(A33,スキル!$A:$K,11,0),"Ｘ",J33+K33))</f>
        <v>26</v>
      </c>
      <c r="M33" s="9">
        <f>IF(C33="イベ","-",VLOOKUP(A33,スキル!$A:$K,10,0)*IF(C33="ハピ",10000,30000))</f>
        <v>1080000</v>
      </c>
      <c r="N33" s="9">
        <f t="shared" ca="1" si="0"/>
        <v>300000</v>
      </c>
      <c r="O33" s="9">
        <f ca="1">IF(C33="イベ","-",IF(E33=VLOOKUP(A33,スキル!$A:$K,11,0),0,IF(C33="ハピ",L33*10000,L33*30000)))</f>
        <v>780000</v>
      </c>
      <c r="P33" s="12" t="s">
        <v>72</v>
      </c>
    </row>
    <row r="34" spans="1:16" ht="18" customHeight="1">
      <c r="A34" s="11">
        <v>32</v>
      </c>
      <c r="B34" s="11">
        <v>11</v>
      </c>
      <c r="C34" s="12" t="s">
        <v>39</v>
      </c>
      <c r="D34" s="12" t="s">
        <v>73</v>
      </c>
      <c r="E34" s="11">
        <v>4</v>
      </c>
      <c r="F34" s="11">
        <v>16</v>
      </c>
      <c r="G34" s="6">
        <f>IF(E34="","",IF(E34=VLOOKUP(A34,スキル!$A:$K,11,0),"ス",VLOOKUP(A34,スキル!$A:$J,E34+4,FALSE)))</f>
        <v>6</v>
      </c>
      <c r="H34" s="6">
        <f>IF(E34="","",IF(E34=VLOOKUP(A34,スキル!$A:$K,11,0),"キ",100/G34))</f>
        <v>16.666666666666668</v>
      </c>
      <c r="I34" s="6">
        <f>IF(E34="","",IF(E34=VLOOKUP(A34,スキル!$A:$K,11,0),"ル",ROUND(F34/H34,1)))</f>
        <v>1</v>
      </c>
      <c r="J34" s="8">
        <f>IF(E34="","",IF(E34=VLOOKUP(A34,スキル!$A:$K,11,0),"Ｍ",ROUND(G34-I34,0)))</f>
        <v>5</v>
      </c>
      <c r="K34" s="6">
        <f ca="1">IF(E34="","",IF(E34=VLOOKUP(A34,スキル!$A:$K,11,0),"Ａ",IF(E34=VLOOKUP(A34,スキル!$A:$K,11,0)-1,0,SUM(OFFSET(スキル!$A$2,MATCH(A34,スキル!$A$3:$A$1048576,0),E34+4,1,5-E34)))))</f>
        <v>18</v>
      </c>
      <c r="L34" s="8">
        <f ca="1">IF(E34="",VLOOKUP(A34,スキル!$A:$K,10,0),IF(E34=VLOOKUP(A34,スキル!$A:$K,11,0),"Ｘ",J34+K34))</f>
        <v>23</v>
      </c>
      <c r="M34" s="9">
        <f>IF(C34="イベ","-",VLOOKUP(A34,スキル!$A:$K,10,0)*IF(C34="ハピ",10000,30000))</f>
        <v>1020000</v>
      </c>
      <c r="N34" s="9">
        <f t="shared" ca="1" si="0"/>
        <v>330000</v>
      </c>
      <c r="O34" s="9">
        <f ca="1">IF(C34="イベ","-",IF(E34=VLOOKUP(A34,スキル!$A:$K,11,0),0,IF(C34="ハピ",L34*10000,L34*30000)))</f>
        <v>690000</v>
      </c>
      <c r="P34" s="12" t="s">
        <v>38</v>
      </c>
    </row>
    <row r="35" spans="1:16" ht="18" customHeight="1">
      <c r="A35" s="11">
        <v>33</v>
      </c>
      <c r="B35" s="11">
        <v>12</v>
      </c>
      <c r="C35" s="12" t="s">
        <v>39</v>
      </c>
      <c r="D35" s="12" t="s">
        <v>74</v>
      </c>
      <c r="E35" s="11">
        <v>5</v>
      </c>
      <c r="F35" s="11">
        <v>15</v>
      </c>
      <c r="G35" s="6">
        <f>IF(E35="","",IF(E35=VLOOKUP(A35,スキル!$A:$K,11,0),"ス",VLOOKUP(A35,スキル!$A:$J,E35+4,FALSE)))</f>
        <v>20</v>
      </c>
      <c r="H35" s="6">
        <f>IF(E35="","",IF(E35=VLOOKUP(A35,スキル!$A:$K,11,0),"キ",100/G35))</f>
        <v>5</v>
      </c>
      <c r="I35" s="6">
        <f>IF(E35="","",IF(E35=VLOOKUP(A35,スキル!$A:$K,11,0),"ル",ROUND(F35/H35,1)))</f>
        <v>3</v>
      </c>
      <c r="J35" s="8">
        <f>IF(E35="","",IF(E35=VLOOKUP(A35,スキル!$A:$K,11,0),"Ｍ",ROUND(G35-I35,0)))</f>
        <v>17</v>
      </c>
      <c r="K35" s="6">
        <f ca="1">IF(E35="","",IF(E35=VLOOKUP(A35,スキル!$A:$K,11,0),"Ａ",IF(E35=VLOOKUP(A35,スキル!$A:$K,11,0)-1,0,SUM(OFFSET(スキル!$A$2,MATCH(A35,スキル!$A$3:$A$1048576,0),E35+4,1,5-E35)))))</f>
        <v>0</v>
      </c>
      <c r="L35" s="8">
        <f ca="1">IF(E35="",VLOOKUP(A35,スキル!$A:$K,10,0),IF(E35=VLOOKUP(A35,スキル!$A:$K,11,0),"Ｘ",J35+K35))</f>
        <v>17</v>
      </c>
      <c r="M35" s="9">
        <f>IF(C35="イベ","-",VLOOKUP(A35,スキル!$A:$K,10,0)*IF(C35="ハピ",10000,30000))</f>
        <v>1080000</v>
      </c>
      <c r="N35" s="9">
        <f t="shared" ca="1" si="0"/>
        <v>570000</v>
      </c>
      <c r="O35" s="9">
        <f ca="1">IF(C35="イベ","-",IF(E35=VLOOKUP(A35,スキル!$A:$K,11,0),0,IF(C35="ハピ",L35*10000,L35*30000)))</f>
        <v>510000</v>
      </c>
      <c r="P35" s="12" t="s">
        <v>75</v>
      </c>
    </row>
    <row r="36" spans="1:16" ht="18" customHeight="1">
      <c r="A36" s="11">
        <v>34</v>
      </c>
      <c r="B36" s="11">
        <v>13</v>
      </c>
      <c r="C36" s="12" t="s">
        <v>39</v>
      </c>
      <c r="D36" s="12" t="s">
        <v>76</v>
      </c>
      <c r="E36" s="11">
        <v>5</v>
      </c>
      <c r="F36" s="11">
        <v>43</v>
      </c>
      <c r="G36" s="6">
        <f>IF(E36="","",IF(E36=VLOOKUP(A36,スキル!$A:$K,11,0),"ス",VLOOKUP(A36,スキル!$A:$J,E36+4,FALSE)))</f>
        <v>16</v>
      </c>
      <c r="H36" s="6">
        <f>IF(E36="","",IF(E36=VLOOKUP(A36,スキル!$A:$K,11,0),"キ",100/G36))</f>
        <v>6.25</v>
      </c>
      <c r="I36" s="6">
        <f>IF(E36="","",IF(E36=VLOOKUP(A36,スキル!$A:$K,11,0),"ル",ROUND(F36/H36,1)))</f>
        <v>6.9</v>
      </c>
      <c r="J36" s="8">
        <f>IF(E36="","",IF(E36=VLOOKUP(A36,スキル!$A:$K,11,0),"Ｍ",ROUND(G36-I36,0)))</f>
        <v>9</v>
      </c>
      <c r="K36" s="6">
        <f ca="1">IF(E36="","",IF(E36=VLOOKUP(A36,スキル!$A:$K,11,0),"Ａ",IF(E36=VLOOKUP(A36,スキル!$A:$K,11,0)-1,0,SUM(OFFSET(スキル!$A$2,MATCH(A36,スキル!$A$3:$A$1048576,0),E36+4,1,5-E36)))))</f>
        <v>0</v>
      </c>
      <c r="L36" s="8">
        <f ca="1">IF(E36="",VLOOKUP(A36,スキル!$A:$K,10,0),IF(E36=VLOOKUP(A36,スキル!$A:$K,11,0),"Ｘ",J36+K36))</f>
        <v>9</v>
      </c>
      <c r="M36" s="9">
        <f>IF(C36="イベ","-",VLOOKUP(A36,スキル!$A:$K,10,0)*IF(C36="ハピ",10000,30000))</f>
        <v>960000</v>
      </c>
      <c r="N36" s="9">
        <f t="shared" ca="1" si="0"/>
        <v>690000</v>
      </c>
      <c r="O36" s="9">
        <f ca="1">IF(C36="イベ","-",IF(E36=VLOOKUP(A36,スキル!$A:$K,11,0),0,IF(C36="ハピ",L36*10000,L36*30000)))</f>
        <v>270000</v>
      </c>
      <c r="P36" s="12" t="s">
        <v>29</v>
      </c>
    </row>
    <row r="37" spans="1:16" ht="18" customHeight="1">
      <c r="A37" s="11">
        <v>35</v>
      </c>
      <c r="B37" s="11">
        <v>14</v>
      </c>
      <c r="C37" s="12" t="s">
        <v>39</v>
      </c>
      <c r="D37" s="12" t="s">
        <v>77</v>
      </c>
      <c r="E37" s="11">
        <v>4</v>
      </c>
      <c r="F37" s="11">
        <v>16</v>
      </c>
      <c r="G37" s="6">
        <f>IF(E37="","",IF(E37=VLOOKUP(A37,スキル!$A:$K,11,0),"ス",VLOOKUP(A37,スキル!$A:$J,E37+4,FALSE)))</f>
        <v>6</v>
      </c>
      <c r="H37" s="6">
        <f>IF(E37="","",IF(E37=VLOOKUP(A37,スキル!$A:$K,11,0),"キ",100/G37))</f>
        <v>16.666666666666668</v>
      </c>
      <c r="I37" s="6">
        <f>IF(E37="","",IF(E37=VLOOKUP(A37,スキル!$A:$K,11,0),"ル",ROUND(F37/H37,1)))</f>
        <v>1</v>
      </c>
      <c r="J37" s="8">
        <f>IF(E37="","",IF(E37=VLOOKUP(A37,スキル!$A:$K,11,0),"Ｍ",ROUND(G37-I37,0)))</f>
        <v>5</v>
      </c>
      <c r="K37" s="6">
        <f ca="1">IF(E37="","",IF(E37=VLOOKUP(A37,スキル!$A:$K,11,0),"Ａ",IF(E37=VLOOKUP(A37,スキル!$A:$K,11,0)-1,0,SUM(OFFSET(スキル!$A$2,MATCH(A37,スキル!$A$3:$A$1048576,0),E37+4,1,5-E37)))))</f>
        <v>14</v>
      </c>
      <c r="L37" s="8">
        <f ca="1">IF(E37="",VLOOKUP(A37,スキル!$A:$K,10,0),IF(E37=VLOOKUP(A37,スキル!$A:$K,11,0),"Ｘ",J37+K37))</f>
        <v>19</v>
      </c>
      <c r="M37" s="9">
        <f>IF(C37="イベ","-",VLOOKUP(A37,スキル!$A:$K,10,0)*IF(C37="ハピ",10000,30000))</f>
        <v>900000</v>
      </c>
      <c r="N37" s="9">
        <f t="shared" ca="1" si="0"/>
        <v>330000</v>
      </c>
      <c r="O37" s="9">
        <f ca="1">IF(C37="イベ","-",IF(E37=VLOOKUP(A37,スキル!$A:$K,11,0),0,IF(C37="ハピ",L37*10000,L37*30000)))</f>
        <v>570000</v>
      </c>
      <c r="P37" s="12" t="s">
        <v>21</v>
      </c>
    </row>
    <row r="38" spans="1:16" ht="18" customHeight="1">
      <c r="A38" s="11">
        <v>36</v>
      </c>
      <c r="B38" s="11">
        <v>15</v>
      </c>
      <c r="C38" s="12" t="s">
        <v>39</v>
      </c>
      <c r="D38" s="12" t="s">
        <v>78</v>
      </c>
      <c r="E38" s="11">
        <v>4</v>
      </c>
      <c r="F38" s="11">
        <v>33</v>
      </c>
      <c r="G38" s="6">
        <f>IF(E38="","",IF(E38=VLOOKUP(A38,スキル!$A:$K,11,0),"ス",VLOOKUP(A38,スキル!$A:$J,E38+4,FALSE)))</f>
        <v>6</v>
      </c>
      <c r="H38" s="6">
        <f>IF(E38="","",IF(E38=VLOOKUP(A38,スキル!$A:$K,11,0),"キ",100/G38))</f>
        <v>16.666666666666668</v>
      </c>
      <c r="I38" s="6">
        <f>IF(E38="","",IF(E38=VLOOKUP(A38,スキル!$A:$K,11,0),"ル",ROUND(F38/H38,1)))</f>
        <v>2</v>
      </c>
      <c r="J38" s="8">
        <f>IF(E38="","",IF(E38=VLOOKUP(A38,スキル!$A:$K,11,0),"Ｍ",ROUND(G38-I38,0)))</f>
        <v>4</v>
      </c>
      <c r="K38" s="6">
        <f ca="1">IF(E38="","",IF(E38=VLOOKUP(A38,スキル!$A:$K,11,0),"Ａ",IF(E38=VLOOKUP(A38,スキル!$A:$K,11,0)-1,0,SUM(OFFSET(スキル!$A$2,MATCH(A38,スキル!$A$3:$A$1048576,0),E38+4,1,5-E38)))))</f>
        <v>20</v>
      </c>
      <c r="L38" s="8">
        <f ca="1">IF(E38="",VLOOKUP(A38,スキル!$A:$K,10,0),IF(E38=VLOOKUP(A38,スキル!$A:$K,11,0),"Ｘ",J38+K38))</f>
        <v>24</v>
      </c>
      <c r="M38" s="9">
        <f>IF(C38="イベ","-",VLOOKUP(A38,スキル!$A:$K,10,0)*IF(C38="ハピ",10000,30000))</f>
        <v>1080000</v>
      </c>
      <c r="N38" s="9">
        <f t="shared" ca="1" si="0"/>
        <v>360000</v>
      </c>
      <c r="O38" s="9">
        <f ca="1">IF(C38="イベ","-",IF(E38=VLOOKUP(A38,スキル!$A:$K,11,0),0,IF(C38="ハピ",L38*10000,L38*30000)))</f>
        <v>720000</v>
      </c>
      <c r="P38" s="12" t="s">
        <v>79</v>
      </c>
    </row>
    <row r="39" spans="1:16" ht="18" customHeight="1">
      <c r="A39" s="11">
        <v>37</v>
      </c>
      <c r="B39" s="11">
        <v>16</v>
      </c>
      <c r="C39" s="12" t="s">
        <v>39</v>
      </c>
      <c r="D39" s="12" t="s">
        <v>80</v>
      </c>
      <c r="E39" s="11">
        <v>4</v>
      </c>
      <c r="F39" s="11">
        <v>0</v>
      </c>
      <c r="G39" s="6">
        <f>IF(E39="","",IF(E39=VLOOKUP(A39,スキル!$A:$K,11,0),"ス",VLOOKUP(A39,スキル!$A:$J,E39+4,FALSE)))</f>
        <v>6</v>
      </c>
      <c r="H39" s="6">
        <f>IF(E39="","",IF(E39=VLOOKUP(A39,スキル!$A:$K,11,0),"キ",100/G39))</f>
        <v>16.666666666666668</v>
      </c>
      <c r="I39" s="6">
        <f>IF(E39="","",IF(E39=VLOOKUP(A39,スキル!$A:$K,11,0),"ル",ROUND(F39/H39,1)))</f>
        <v>0</v>
      </c>
      <c r="J39" s="8">
        <f>IF(E39="","",IF(E39=VLOOKUP(A39,スキル!$A:$K,11,0),"Ｍ",ROUND(G39-I39,0)))</f>
        <v>6</v>
      </c>
      <c r="K39" s="6">
        <f ca="1">IF(E39="","",IF(E39=VLOOKUP(A39,スキル!$A:$K,11,0),"Ａ",IF(E39=VLOOKUP(A39,スキル!$A:$K,11,0)-1,0,SUM(OFFSET(スキル!$A$2,MATCH(A39,スキル!$A$3:$A$1048576,0),E39+4,1,5-E39)))))</f>
        <v>19</v>
      </c>
      <c r="L39" s="8">
        <f ca="1">IF(E39="",VLOOKUP(A39,スキル!$A:$K,10,0),IF(E39=VLOOKUP(A39,スキル!$A:$K,11,0),"Ｘ",J39+K39))</f>
        <v>25</v>
      </c>
      <c r="M39" s="9">
        <f>IF(C39="イベ","-",VLOOKUP(A39,スキル!$A:$K,10,0)*IF(C39="ハピ",10000,30000))</f>
        <v>1050000</v>
      </c>
      <c r="N39" s="9">
        <f t="shared" ca="1" si="0"/>
        <v>300000</v>
      </c>
      <c r="O39" s="9">
        <f ca="1">IF(C39="イベ","-",IF(E39=VLOOKUP(A39,スキル!$A:$K,11,0),0,IF(C39="ハピ",L39*10000,L39*30000)))</f>
        <v>750000</v>
      </c>
      <c r="P39" s="12" t="s">
        <v>23</v>
      </c>
    </row>
    <row r="40" spans="1:16" ht="18" customHeight="1">
      <c r="A40" s="11">
        <v>38</v>
      </c>
      <c r="B40" s="11">
        <v>17</v>
      </c>
      <c r="C40" s="12" t="s">
        <v>39</v>
      </c>
      <c r="D40" s="12" t="s">
        <v>81</v>
      </c>
      <c r="E40" s="11">
        <v>3</v>
      </c>
      <c r="F40" s="11">
        <v>75</v>
      </c>
      <c r="G40" s="6">
        <f>IF(E40="","",IF(E40=VLOOKUP(A40,スキル!$A:$K,11,0),"ス",VLOOKUP(A40,スキル!$A:$J,E40+4,FALSE)))</f>
        <v>4</v>
      </c>
      <c r="H40" s="6">
        <f>IF(E40="","",IF(E40=VLOOKUP(A40,スキル!$A:$K,11,0),"キ",100/G40))</f>
        <v>25</v>
      </c>
      <c r="I40" s="6">
        <f>IF(E40="","",IF(E40=VLOOKUP(A40,スキル!$A:$K,11,0),"ル",ROUND(F40/H40,1)))</f>
        <v>3</v>
      </c>
      <c r="J40" s="8">
        <f>IF(E40="","",IF(E40=VLOOKUP(A40,スキル!$A:$K,11,0),"Ｍ",ROUND(G40-I40,0)))</f>
        <v>1</v>
      </c>
      <c r="K40" s="6">
        <f ca="1">IF(E40="","",IF(E40=VLOOKUP(A40,スキル!$A:$K,11,0),"Ａ",IF(E40=VLOOKUP(A40,スキル!$A:$K,11,0)-1,0,SUM(OFFSET(スキル!$A$2,MATCH(A40,スキル!$A$3:$A$1048576,0),E40+4,1,5-E40)))))</f>
        <v>22</v>
      </c>
      <c r="L40" s="8">
        <f ca="1">IF(E40="",VLOOKUP(A40,スキル!$A:$K,10,0),IF(E40=VLOOKUP(A40,スキル!$A:$K,11,0),"Ｘ",J40+K40))</f>
        <v>23</v>
      </c>
      <c r="M40" s="9">
        <f>IF(C40="イベ","-",VLOOKUP(A40,スキル!$A:$K,10,0)*IF(C40="ハピ",10000,30000))</f>
        <v>960000</v>
      </c>
      <c r="N40" s="9">
        <f t="shared" ca="1" si="0"/>
        <v>270000</v>
      </c>
      <c r="O40" s="9">
        <f ca="1">IF(C40="イベ","-",IF(E40=VLOOKUP(A40,スキル!$A:$K,11,0),0,IF(C40="ハピ",L40*10000,L40*30000)))</f>
        <v>690000</v>
      </c>
      <c r="P40" s="12" t="s">
        <v>49</v>
      </c>
    </row>
    <row r="41" spans="1:16" ht="18" customHeight="1">
      <c r="A41" s="11">
        <v>39</v>
      </c>
      <c r="B41" s="11">
        <v>18</v>
      </c>
      <c r="C41" s="12" t="s">
        <v>39</v>
      </c>
      <c r="D41" s="12" t="s">
        <v>82</v>
      </c>
      <c r="E41" s="11">
        <v>3</v>
      </c>
      <c r="F41" s="11">
        <v>50</v>
      </c>
      <c r="G41" s="6">
        <f>IF(E41="","",IF(E41=VLOOKUP(A41,スキル!$A:$K,11,0),"ス",VLOOKUP(A41,スキル!$A:$J,E41+4,FALSE)))</f>
        <v>4</v>
      </c>
      <c r="H41" s="6">
        <f>IF(E41="","",IF(E41=VLOOKUP(A41,スキル!$A:$K,11,0),"キ",100/G41))</f>
        <v>25</v>
      </c>
      <c r="I41" s="6">
        <f>IF(E41="","",IF(E41=VLOOKUP(A41,スキル!$A:$K,11,0),"ル",ROUND(F41/H41,1)))</f>
        <v>2</v>
      </c>
      <c r="J41" s="8">
        <f>IF(E41="","",IF(E41=VLOOKUP(A41,スキル!$A:$K,11,0),"Ｍ",ROUND(G41-I41,0)))</f>
        <v>2</v>
      </c>
      <c r="K41" s="6">
        <f ca="1">IF(E41="","",IF(E41=VLOOKUP(A41,スキル!$A:$K,11,0),"Ａ",IF(E41=VLOOKUP(A41,スキル!$A:$K,11,0)-1,0,SUM(OFFSET(スキル!$A$2,MATCH(A41,スキル!$A$3:$A$1048576,0),E41+4,1,5-E41)))))</f>
        <v>24</v>
      </c>
      <c r="L41" s="8">
        <f ca="1">IF(E41="",VLOOKUP(A41,スキル!$A:$K,10,0),IF(E41=VLOOKUP(A41,スキル!$A:$K,11,0),"Ｘ",J41+K41))</f>
        <v>26</v>
      </c>
      <c r="M41" s="9">
        <f>IF(C41="イベ","-",VLOOKUP(A41,スキル!$A:$K,10,0)*IF(C41="ハピ",10000,30000))</f>
        <v>1020000</v>
      </c>
      <c r="N41" s="9">
        <f t="shared" ca="1" si="0"/>
        <v>240000</v>
      </c>
      <c r="O41" s="9">
        <f ca="1">IF(C41="イベ","-",IF(E41=VLOOKUP(A41,スキル!$A:$K,11,0),0,IF(C41="ハピ",L41*10000,L41*30000)))</f>
        <v>780000</v>
      </c>
      <c r="P41" s="12" t="s">
        <v>13</v>
      </c>
    </row>
    <row r="42" spans="1:16" ht="18" customHeight="1">
      <c r="A42" s="11">
        <v>40</v>
      </c>
      <c r="B42" s="11">
        <v>19</v>
      </c>
      <c r="C42" s="12" t="s">
        <v>39</v>
      </c>
      <c r="D42" s="12" t="s">
        <v>83</v>
      </c>
      <c r="E42" s="11">
        <v>3</v>
      </c>
      <c r="F42" s="11">
        <v>75</v>
      </c>
      <c r="G42" s="6">
        <f>IF(E42="","",IF(E42=VLOOKUP(A42,スキル!$A:$K,11,0),"ス",VLOOKUP(A42,スキル!$A:$J,E42+4,FALSE)))</f>
        <v>4</v>
      </c>
      <c r="H42" s="6">
        <f>IF(E42="","",IF(E42=VLOOKUP(A42,スキル!$A:$K,11,0),"キ",100/G42))</f>
        <v>25</v>
      </c>
      <c r="I42" s="6">
        <f>IF(E42="","",IF(E42=VLOOKUP(A42,スキル!$A:$K,11,0),"ル",ROUND(F42/H42,1)))</f>
        <v>3</v>
      </c>
      <c r="J42" s="8">
        <f>IF(E42="","",IF(E42=VLOOKUP(A42,スキル!$A:$K,11,0),"Ｍ",ROUND(G42-I42,0)))</f>
        <v>1</v>
      </c>
      <c r="K42" s="6">
        <f ca="1">IF(E42="","",IF(E42=VLOOKUP(A42,スキル!$A:$K,11,0),"Ａ",IF(E42=VLOOKUP(A42,スキル!$A:$K,11,0)-1,0,SUM(OFFSET(スキル!$A$2,MATCH(A42,スキル!$A$3:$A$1048576,0),E42+4,1,5-E42)))))</f>
        <v>24</v>
      </c>
      <c r="L42" s="8">
        <f ca="1">IF(E42="",VLOOKUP(A42,スキル!$A:$K,10,0),IF(E42=VLOOKUP(A42,スキル!$A:$K,11,0),"Ｘ",J42+K42))</f>
        <v>25</v>
      </c>
      <c r="M42" s="9">
        <f>IF(C42="イベ","-",VLOOKUP(A42,スキル!$A:$K,10,0)*IF(C42="ハピ",10000,30000))</f>
        <v>1020000</v>
      </c>
      <c r="N42" s="9">
        <f t="shared" ca="1" si="0"/>
        <v>270000</v>
      </c>
      <c r="O42" s="9">
        <f ca="1">IF(C42="イベ","-",IF(E42=VLOOKUP(A42,スキル!$A:$K,11,0),0,IF(C42="ハピ",L42*10000,L42*30000)))</f>
        <v>750000</v>
      </c>
      <c r="P42" s="12" t="s">
        <v>44</v>
      </c>
    </row>
    <row r="43" spans="1:16" ht="18" customHeight="1">
      <c r="A43" s="11">
        <v>41</v>
      </c>
      <c r="B43" s="11">
        <v>20</v>
      </c>
      <c r="C43" s="12" t="s">
        <v>39</v>
      </c>
      <c r="D43" s="12" t="s">
        <v>84</v>
      </c>
      <c r="E43" s="11">
        <v>4</v>
      </c>
      <c r="F43" s="11">
        <v>50</v>
      </c>
      <c r="G43" s="6">
        <f>IF(E43="","",IF(E43=VLOOKUP(A43,スキル!$A:$K,11,0),"ス",VLOOKUP(A43,スキル!$A:$J,E43+4,FALSE)))</f>
        <v>6</v>
      </c>
      <c r="H43" s="6">
        <f>IF(E43="","",IF(E43=VLOOKUP(A43,スキル!$A:$K,11,0),"キ",100/G43))</f>
        <v>16.666666666666668</v>
      </c>
      <c r="I43" s="6">
        <f>IF(E43="","",IF(E43=VLOOKUP(A43,スキル!$A:$K,11,0),"ル",ROUND(F43/H43,1)))</f>
        <v>3</v>
      </c>
      <c r="J43" s="8">
        <f>IF(E43="","",IF(E43=VLOOKUP(A43,スキル!$A:$K,11,0),"Ｍ",ROUND(G43-I43,0)))</f>
        <v>3</v>
      </c>
      <c r="K43" s="6">
        <f ca="1">IF(E43="","",IF(E43=VLOOKUP(A43,スキル!$A:$K,11,0),"Ａ",IF(E43=VLOOKUP(A43,スキル!$A:$K,11,0)-1,0,SUM(OFFSET(スキル!$A$2,MATCH(A43,スキル!$A$3:$A$1048576,0),E43+4,1,5-E43)))))</f>
        <v>18</v>
      </c>
      <c r="L43" s="8">
        <f ca="1">IF(E43="",VLOOKUP(A43,スキル!$A:$K,10,0),IF(E43=VLOOKUP(A43,スキル!$A:$K,11,0),"Ｘ",J43+K43))</f>
        <v>21</v>
      </c>
      <c r="M43" s="9">
        <f>IF(C43="イベ","-",VLOOKUP(A43,スキル!$A:$K,10,0)*IF(C43="ハピ",10000,30000))</f>
        <v>1020000</v>
      </c>
      <c r="N43" s="9">
        <f t="shared" ca="1" si="0"/>
        <v>390000</v>
      </c>
      <c r="O43" s="9">
        <f ca="1">IF(C43="イベ","-",IF(E43=VLOOKUP(A43,スキル!$A:$K,11,0),0,IF(C43="ハピ",L43*10000,L43*30000)))</f>
        <v>630000</v>
      </c>
      <c r="P43" s="12" t="s">
        <v>85</v>
      </c>
    </row>
    <row r="44" spans="1:16" ht="18" customHeight="1">
      <c r="A44" s="11">
        <v>42</v>
      </c>
      <c r="B44" s="11">
        <v>21</v>
      </c>
      <c r="C44" s="12" t="s">
        <v>39</v>
      </c>
      <c r="D44" s="12" t="s">
        <v>86</v>
      </c>
      <c r="E44" s="11">
        <v>2</v>
      </c>
      <c r="F44" s="11">
        <v>66</v>
      </c>
      <c r="G44" s="6">
        <f>IF(E44="","",IF(E44=VLOOKUP(A44,スキル!$A:$K,11,0),"ス",VLOOKUP(A44,スキル!$A:$J,E44+4,FALSE)))</f>
        <v>3</v>
      </c>
      <c r="H44" s="6">
        <f>IF(E44="","",IF(E44=VLOOKUP(A44,スキル!$A:$K,11,0),"キ",100/G44))</f>
        <v>33.333333333333336</v>
      </c>
      <c r="I44" s="6">
        <f>IF(E44="","",IF(E44=VLOOKUP(A44,スキル!$A:$K,11,0),"ル",ROUND(F44/H44,1)))</f>
        <v>2</v>
      </c>
      <c r="J44" s="8">
        <f>IF(E44="","",IF(E44=VLOOKUP(A44,スキル!$A:$K,11,0),"Ｍ",ROUND(G44-I44,0)))</f>
        <v>1</v>
      </c>
      <c r="K44" s="6">
        <f ca="1">IF(E44="","",IF(E44=VLOOKUP(A44,スキル!$A:$K,11,0),"Ａ",IF(E44=VLOOKUP(A44,スキル!$A:$K,11,0)-1,0,SUM(OFFSET(スキル!$A$2,MATCH(A44,スキル!$A$3:$A$1048576,0),E44+4,1,5-E44)))))</f>
        <v>28</v>
      </c>
      <c r="L44" s="8">
        <f ca="1">IF(E44="",VLOOKUP(A44,スキル!$A:$K,10,0),IF(E44=VLOOKUP(A44,スキル!$A:$K,11,0),"Ｘ",J44+K44))</f>
        <v>29</v>
      </c>
      <c r="M44" s="9">
        <f>IF(C44="イベ","-",VLOOKUP(A44,スキル!$A:$K,10,0)*IF(C44="ハピ",10000,30000))</f>
        <v>1020000</v>
      </c>
      <c r="N44" s="9">
        <f t="shared" ca="1" si="0"/>
        <v>150000</v>
      </c>
      <c r="O44" s="9">
        <f ca="1">IF(C44="イベ","-",IF(E44=VLOOKUP(A44,スキル!$A:$K,11,0),0,IF(C44="ハピ",L44*10000,L44*30000)))</f>
        <v>870000</v>
      </c>
      <c r="P44" s="12" t="s">
        <v>87</v>
      </c>
    </row>
    <row r="45" spans="1:16" ht="18" customHeight="1">
      <c r="A45" s="11">
        <v>43</v>
      </c>
      <c r="B45" s="11">
        <v>22</v>
      </c>
      <c r="C45" s="12" t="s">
        <v>39</v>
      </c>
      <c r="D45" s="12" t="s">
        <v>88</v>
      </c>
      <c r="E45" s="11">
        <v>4</v>
      </c>
      <c r="F45" s="11">
        <v>83</v>
      </c>
      <c r="G45" s="6">
        <f>IF(E45="","",IF(E45=VLOOKUP(A45,スキル!$A:$K,11,0),"ス",VLOOKUP(A45,スキル!$A:$J,E45+4,FALSE)))</f>
        <v>6</v>
      </c>
      <c r="H45" s="6">
        <f>IF(E45="","",IF(E45=VLOOKUP(A45,スキル!$A:$K,11,0),"キ",100/G45))</f>
        <v>16.666666666666668</v>
      </c>
      <c r="I45" s="6">
        <f>IF(E45="","",IF(E45=VLOOKUP(A45,スキル!$A:$K,11,0),"ル",ROUND(F45/H45,1)))</f>
        <v>5</v>
      </c>
      <c r="J45" s="8">
        <f>IF(E45="","",IF(E45=VLOOKUP(A45,スキル!$A:$K,11,0),"Ｍ",ROUND(G45-I45,0)))</f>
        <v>1</v>
      </c>
      <c r="K45" s="6">
        <f ca="1">IF(E45="","",IF(E45=VLOOKUP(A45,スキル!$A:$K,11,0),"Ａ",IF(E45=VLOOKUP(A45,スキル!$A:$K,11,0)-1,0,SUM(OFFSET(スキル!$A$2,MATCH(A45,スキル!$A$3:$A$1048576,0),E45+4,1,5-E45)))))</f>
        <v>18</v>
      </c>
      <c r="L45" s="8">
        <f ca="1">IF(E45="",VLOOKUP(A45,スキル!$A:$K,10,0),IF(E45=VLOOKUP(A45,スキル!$A:$K,11,0),"Ｘ",J45+K45))</f>
        <v>19</v>
      </c>
      <c r="M45" s="9">
        <f>IF(C45="イベ","-",VLOOKUP(A45,スキル!$A:$K,10,0)*IF(C45="ハピ",10000,30000))</f>
        <v>1020000</v>
      </c>
      <c r="N45" s="9">
        <f t="shared" ca="1" si="0"/>
        <v>450000</v>
      </c>
      <c r="O45" s="9">
        <f ca="1">IF(C45="イベ","-",IF(E45=VLOOKUP(A45,スキル!$A:$K,11,0),0,IF(C45="ハピ",L45*10000,L45*30000)))</f>
        <v>570000</v>
      </c>
      <c r="P45" s="12" t="s">
        <v>89</v>
      </c>
    </row>
    <row r="46" spans="1:16" ht="18" customHeight="1">
      <c r="A46" s="11">
        <v>44</v>
      </c>
      <c r="B46" s="11">
        <v>23</v>
      </c>
      <c r="C46" s="12" t="s">
        <v>39</v>
      </c>
      <c r="D46" s="12" t="s">
        <v>90</v>
      </c>
      <c r="E46" s="11">
        <v>4</v>
      </c>
      <c r="F46" s="11">
        <v>83</v>
      </c>
      <c r="G46" s="6">
        <f>IF(E46="","",IF(E46=VLOOKUP(A46,スキル!$A:$K,11,0),"ス",VLOOKUP(A46,スキル!$A:$J,E46+4,FALSE)))</f>
        <v>6</v>
      </c>
      <c r="H46" s="6">
        <f>IF(E46="","",IF(E46=VLOOKUP(A46,スキル!$A:$K,11,0),"キ",100/G46))</f>
        <v>16.666666666666668</v>
      </c>
      <c r="I46" s="6">
        <f>IF(E46="","",IF(E46=VLOOKUP(A46,スキル!$A:$K,11,0),"ル",ROUND(F46/H46,1)))</f>
        <v>5</v>
      </c>
      <c r="J46" s="8">
        <f>IF(E46="","",IF(E46=VLOOKUP(A46,スキル!$A:$K,11,0),"Ｍ",ROUND(G46-I46,0)))</f>
        <v>1</v>
      </c>
      <c r="K46" s="6">
        <f ca="1">IF(E46="","",IF(E46=VLOOKUP(A46,スキル!$A:$K,11,0),"Ａ",IF(E46=VLOOKUP(A46,スキル!$A:$K,11,0)-1,0,SUM(OFFSET(スキル!$A$2,MATCH(A46,スキル!$A$3:$A$1048576,0),E46+4,1,5-E46)))))</f>
        <v>16</v>
      </c>
      <c r="L46" s="8">
        <f ca="1">IF(E46="",VLOOKUP(A46,スキル!$A:$K,10,0),IF(E46=VLOOKUP(A46,スキル!$A:$K,11,0),"Ｘ",J46+K46))</f>
        <v>17</v>
      </c>
      <c r="M46" s="9">
        <f>IF(C46="イベ","-",VLOOKUP(A46,スキル!$A:$K,10,0)*IF(C46="ハピ",10000,30000))</f>
        <v>960000</v>
      </c>
      <c r="N46" s="9">
        <f t="shared" ca="1" si="0"/>
        <v>450000</v>
      </c>
      <c r="O46" s="9">
        <f ca="1">IF(C46="イベ","-",IF(E46=VLOOKUP(A46,スキル!$A:$K,11,0),0,IF(C46="ハピ",L46*10000,L46*30000)))</f>
        <v>510000</v>
      </c>
      <c r="P46" s="12" t="s">
        <v>23</v>
      </c>
    </row>
    <row r="47" spans="1:16" ht="18" customHeight="1">
      <c r="A47" s="11">
        <v>45</v>
      </c>
      <c r="B47" s="11">
        <v>24</v>
      </c>
      <c r="C47" s="12" t="s">
        <v>39</v>
      </c>
      <c r="D47" s="12" t="s">
        <v>91</v>
      </c>
      <c r="E47" s="11">
        <v>5</v>
      </c>
      <c r="F47" s="11">
        <v>0</v>
      </c>
      <c r="G47" s="6">
        <f>IF(E47="","",IF(E47=VLOOKUP(A47,スキル!$A:$K,11,0),"ス",VLOOKUP(A47,スキル!$A:$J,E47+4,FALSE)))</f>
        <v>20</v>
      </c>
      <c r="H47" s="6">
        <f>IF(E47="","",IF(E47=VLOOKUP(A47,スキル!$A:$K,11,0),"キ",100/G47))</f>
        <v>5</v>
      </c>
      <c r="I47" s="6">
        <f>IF(E47="","",IF(E47=VLOOKUP(A47,スキル!$A:$K,11,0),"ル",ROUND(F47/H47,1)))</f>
        <v>0</v>
      </c>
      <c r="J47" s="8">
        <f>IF(E47="","",IF(E47=VLOOKUP(A47,スキル!$A:$K,11,0),"Ｍ",ROUND(G47-I47,0)))</f>
        <v>20</v>
      </c>
      <c r="K47" s="6">
        <f ca="1">IF(E47="","",IF(E47=VLOOKUP(A47,スキル!$A:$K,11,0),"Ａ",IF(E47=VLOOKUP(A47,スキル!$A:$K,11,0)-1,0,SUM(OFFSET(スキル!$A$2,MATCH(A47,スキル!$A$3:$A$1048576,0),E47+4,1,5-E47)))))</f>
        <v>0</v>
      </c>
      <c r="L47" s="8">
        <f ca="1">IF(E47="",VLOOKUP(A47,スキル!$A:$K,10,0),IF(E47=VLOOKUP(A47,スキル!$A:$K,11,0),"Ｘ",J47+K47))</f>
        <v>20</v>
      </c>
      <c r="M47" s="9">
        <f>IF(C47="イベ","-",VLOOKUP(A47,スキル!$A:$K,10,0)*IF(C47="ハピ",10000,30000))</f>
        <v>1080000</v>
      </c>
      <c r="N47" s="9">
        <f t="shared" ca="1" si="0"/>
        <v>480000</v>
      </c>
      <c r="O47" s="9">
        <f ca="1">IF(C47="イベ","-",IF(E47=VLOOKUP(A47,スキル!$A:$K,11,0),0,IF(C47="ハピ",L47*10000,L47*30000)))</f>
        <v>600000</v>
      </c>
      <c r="P47" s="12" t="s">
        <v>92</v>
      </c>
    </row>
    <row r="48" spans="1:16" ht="18" customHeight="1">
      <c r="A48" s="11">
        <v>46</v>
      </c>
      <c r="B48" s="11">
        <v>25</v>
      </c>
      <c r="C48" s="12" t="s">
        <v>39</v>
      </c>
      <c r="D48" s="12" t="s">
        <v>93</v>
      </c>
      <c r="E48" s="11">
        <v>5</v>
      </c>
      <c r="F48" s="11">
        <v>55</v>
      </c>
      <c r="G48" s="6">
        <f>IF(E48="","",IF(E48=VLOOKUP(A48,スキル!$A:$K,11,0),"ス",VLOOKUP(A48,スキル!$A:$J,E48+4,FALSE)))</f>
        <v>18</v>
      </c>
      <c r="H48" s="6">
        <f>IF(E48="","",IF(E48=VLOOKUP(A48,スキル!$A:$K,11,0),"キ",100/G48))</f>
        <v>5.5555555555555554</v>
      </c>
      <c r="I48" s="6">
        <f>IF(E48="","",IF(E48=VLOOKUP(A48,スキル!$A:$K,11,0),"ル",ROUND(F48/H48,1)))</f>
        <v>9.9</v>
      </c>
      <c r="J48" s="8">
        <f>IF(E48="","",IF(E48=VLOOKUP(A48,スキル!$A:$K,11,0),"Ｍ",ROUND(G48-I48,0)))</f>
        <v>8</v>
      </c>
      <c r="K48" s="6">
        <f ca="1">IF(E48="","",IF(E48=VLOOKUP(A48,スキル!$A:$K,11,0),"Ａ",IF(E48=VLOOKUP(A48,スキル!$A:$K,11,0)-1,0,SUM(OFFSET(スキル!$A$2,MATCH(A48,スキル!$A$3:$A$1048576,0),E48+4,1,5-E48)))))</f>
        <v>0</v>
      </c>
      <c r="L48" s="8">
        <f ca="1">IF(E48="",VLOOKUP(A48,スキル!$A:$K,10,0),IF(E48=VLOOKUP(A48,スキル!$A:$K,11,0),"Ｘ",J48+K48))</f>
        <v>8</v>
      </c>
      <c r="M48" s="9">
        <f>IF(C48="イベ","-",VLOOKUP(A48,スキル!$A:$K,10,0)*IF(C48="ハピ",10000,30000))</f>
        <v>1020000</v>
      </c>
      <c r="N48" s="9">
        <f t="shared" ca="1" si="0"/>
        <v>780000</v>
      </c>
      <c r="O48" s="9">
        <f ca="1">IF(C48="イベ","-",IF(E48=VLOOKUP(A48,スキル!$A:$K,11,0),0,IF(C48="ハピ",L48*10000,L48*30000)))</f>
        <v>240000</v>
      </c>
      <c r="P48" s="12" t="s">
        <v>94</v>
      </c>
    </row>
    <row r="49" spans="1:16" ht="18" customHeight="1">
      <c r="A49" s="11">
        <v>47</v>
      </c>
      <c r="B49" s="11">
        <v>26</v>
      </c>
      <c r="C49" s="12" t="s">
        <v>39</v>
      </c>
      <c r="D49" s="12" t="s">
        <v>95</v>
      </c>
      <c r="E49" s="11">
        <v>4</v>
      </c>
      <c r="F49" s="11">
        <v>50</v>
      </c>
      <c r="G49" s="6">
        <f>IF(E49="","",IF(E49=VLOOKUP(A49,スキル!$A:$K,11,0),"ス",VLOOKUP(A49,スキル!$A:$J,E49+4,FALSE)))</f>
        <v>6</v>
      </c>
      <c r="H49" s="6">
        <f>IF(E49="","",IF(E49=VLOOKUP(A49,スキル!$A:$K,11,0),"キ",100/G49))</f>
        <v>16.666666666666668</v>
      </c>
      <c r="I49" s="6">
        <f>IF(E49="","",IF(E49=VLOOKUP(A49,スキル!$A:$K,11,0),"ル",ROUND(F49/H49,1)))</f>
        <v>3</v>
      </c>
      <c r="J49" s="8">
        <f>IF(E49="","",IF(E49=VLOOKUP(A49,スキル!$A:$K,11,0),"Ｍ",ROUND(G49-I49,0)))</f>
        <v>3</v>
      </c>
      <c r="K49" s="6">
        <f ca="1">IF(E49="","",IF(E49=VLOOKUP(A49,スキル!$A:$K,11,0),"Ａ",IF(E49=VLOOKUP(A49,スキル!$A:$K,11,0)-1,0,SUM(OFFSET(スキル!$A$2,MATCH(A49,スキル!$A$3:$A$1048576,0),E49+4,1,5-E49)))))</f>
        <v>16</v>
      </c>
      <c r="L49" s="8">
        <f ca="1">IF(E49="",VLOOKUP(A49,スキル!$A:$K,10,0),IF(E49=VLOOKUP(A49,スキル!$A:$K,11,0),"Ｘ",J49+K49))</f>
        <v>19</v>
      </c>
      <c r="M49" s="9">
        <f>IF(C49="イベ","-",VLOOKUP(A49,スキル!$A:$K,10,0)*IF(C49="ハピ",10000,30000))</f>
        <v>960000</v>
      </c>
      <c r="N49" s="9">
        <f t="shared" ca="1" si="0"/>
        <v>390000</v>
      </c>
      <c r="O49" s="9">
        <f ca="1">IF(C49="イベ","-",IF(E49=VLOOKUP(A49,スキル!$A:$K,11,0),0,IF(C49="ハピ",L49*10000,L49*30000)))</f>
        <v>570000</v>
      </c>
      <c r="P49" s="12" t="s">
        <v>23</v>
      </c>
    </row>
    <row r="50" spans="1:16" ht="18" customHeight="1">
      <c r="A50" s="11">
        <v>48</v>
      </c>
      <c r="B50" s="11">
        <v>27</v>
      </c>
      <c r="C50" s="12" t="s">
        <v>39</v>
      </c>
      <c r="D50" s="12" t="s">
        <v>96</v>
      </c>
      <c r="E50" s="11">
        <v>4</v>
      </c>
      <c r="F50" s="11">
        <v>33</v>
      </c>
      <c r="G50" s="6">
        <f>IF(E50="","",IF(E50=VLOOKUP(A50,スキル!$A:$K,11,0),"ス",VLOOKUP(A50,スキル!$A:$J,E50+4,FALSE)))</f>
        <v>6</v>
      </c>
      <c r="H50" s="6">
        <f>IF(E50="","",IF(E50=VLOOKUP(A50,スキル!$A:$K,11,0),"キ",100/G50))</f>
        <v>16.666666666666668</v>
      </c>
      <c r="I50" s="6">
        <f>IF(E50="","",IF(E50=VLOOKUP(A50,スキル!$A:$K,11,0),"ル",ROUND(F50/H50,1)))</f>
        <v>2</v>
      </c>
      <c r="J50" s="8">
        <f>IF(E50="","",IF(E50=VLOOKUP(A50,スキル!$A:$K,11,0),"Ｍ",ROUND(G50-I50,0)))</f>
        <v>4</v>
      </c>
      <c r="K50" s="6">
        <f ca="1">IF(E50="","",IF(E50=VLOOKUP(A50,スキル!$A:$K,11,0),"Ａ",IF(E50=VLOOKUP(A50,スキル!$A:$K,11,0)-1,0,SUM(OFFSET(スキル!$A$2,MATCH(A50,スキル!$A$3:$A$1048576,0),E50+4,1,5-E50)))))</f>
        <v>16</v>
      </c>
      <c r="L50" s="8">
        <f ca="1">IF(E50="",VLOOKUP(A50,スキル!$A:$K,10,0),IF(E50=VLOOKUP(A50,スキル!$A:$K,11,0),"Ｘ",J50+K50))</f>
        <v>20</v>
      </c>
      <c r="M50" s="9">
        <f>IF(C50="イベ","-",VLOOKUP(A50,スキル!$A:$K,10,0)*IF(C50="ハピ",10000,30000))</f>
        <v>960000</v>
      </c>
      <c r="N50" s="9">
        <f t="shared" ca="1" si="0"/>
        <v>360000</v>
      </c>
      <c r="O50" s="9">
        <f ca="1">IF(C50="イベ","-",IF(E50=VLOOKUP(A50,スキル!$A:$K,11,0),0,IF(C50="ハピ",L50*10000,L50*30000)))</f>
        <v>600000</v>
      </c>
      <c r="P50" s="12" t="s">
        <v>21</v>
      </c>
    </row>
    <row r="51" spans="1:16" ht="18" customHeight="1">
      <c r="A51" s="11">
        <v>49</v>
      </c>
      <c r="B51" s="11">
        <v>28</v>
      </c>
      <c r="C51" s="12" t="s">
        <v>39</v>
      </c>
      <c r="D51" s="12" t="s">
        <v>97</v>
      </c>
      <c r="E51" s="11">
        <v>3</v>
      </c>
      <c r="F51" s="11">
        <v>50</v>
      </c>
      <c r="G51" s="6">
        <f>IF(E51="","",IF(E51=VLOOKUP(A51,スキル!$A:$K,11,0),"ス",VLOOKUP(A51,スキル!$A:$J,E51+4,FALSE)))</f>
        <v>4</v>
      </c>
      <c r="H51" s="6">
        <f>IF(E51="","",IF(E51=VLOOKUP(A51,スキル!$A:$K,11,0),"キ",100/G51))</f>
        <v>25</v>
      </c>
      <c r="I51" s="6">
        <f>IF(E51="","",IF(E51=VLOOKUP(A51,スキル!$A:$K,11,0),"ル",ROUND(F51/H51,1)))</f>
        <v>2</v>
      </c>
      <c r="J51" s="8">
        <f>IF(E51="","",IF(E51=VLOOKUP(A51,スキル!$A:$K,11,0),"Ｍ",ROUND(G51-I51,0)))</f>
        <v>2</v>
      </c>
      <c r="K51" s="6">
        <f ca="1">IF(E51="","",IF(E51=VLOOKUP(A51,スキル!$A:$K,11,0),"Ａ",IF(E51=VLOOKUP(A51,スキル!$A:$K,11,0)-1,0,SUM(OFFSET(スキル!$A$2,MATCH(A51,スキル!$A$3:$A$1048576,0),E51+4,1,5-E51)))))</f>
        <v>24</v>
      </c>
      <c r="L51" s="8">
        <f ca="1">IF(E51="",VLOOKUP(A51,スキル!$A:$K,10,0),IF(E51=VLOOKUP(A51,スキル!$A:$K,11,0),"Ｘ",J51+K51))</f>
        <v>26</v>
      </c>
      <c r="M51" s="9">
        <f>IF(C51="イベ","-",VLOOKUP(A51,スキル!$A:$K,10,0)*IF(C51="ハピ",10000,30000))</f>
        <v>1020000</v>
      </c>
      <c r="N51" s="9">
        <f t="shared" ca="1" si="0"/>
        <v>240000</v>
      </c>
      <c r="O51" s="9">
        <f ca="1">IF(C51="イベ","-",IF(E51=VLOOKUP(A51,スキル!$A:$K,11,0),0,IF(C51="ハピ",L51*10000,L51*30000)))</f>
        <v>780000</v>
      </c>
      <c r="P51" s="12" t="s">
        <v>98</v>
      </c>
    </row>
    <row r="52" spans="1:16" ht="18" customHeight="1">
      <c r="A52" s="11">
        <v>50</v>
      </c>
      <c r="B52" s="11">
        <v>29</v>
      </c>
      <c r="C52" s="12" t="s">
        <v>39</v>
      </c>
      <c r="D52" s="12" t="s">
        <v>99</v>
      </c>
      <c r="E52" s="11">
        <v>5</v>
      </c>
      <c r="F52" s="11">
        <v>0</v>
      </c>
      <c r="G52" s="6">
        <f>IF(E52="","",IF(E52=VLOOKUP(A52,スキル!$A:$K,11,0),"ス",VLOOKUP(A52,スキル!$A:$J,E52+4,FALSE)))</f>
        <v>16</v>
      </c>
      <c r="H52" s="6">
        <f>IF(E52="","",IF(E52=VLOOKUP(A52,スキル!$A:$K,11,0),"キ",100/G52))</f>
        <v>6.25</v>
      </c>
      <c r="I52" s="6">
        <f>IF(E52="","",IF(E52=VLOOKUP(A52,スキル!$A:$K,11,0),"ル",ROUND(F52/H52,1)))</f>
        <v>0</v>
      </c>
      <c r="J52" s="8">
        <f>IF(E52="","",IF(E52=VLOOKUP(A52,スキル!$A:$K,11,0),"Ｍ",ROUND(G52-I52,0)))</f>
        <v>16</v>
      </c>
      <c r="K52" s="6">
        <f ca="1">IF(E52="","",IF(E52=VLOOKUP(A52,スキル!$A:$K,11,0),"Ａ",IF(E52=VLOOKUP(A52,スキル!$A:$K,11,0)-1,0,SUM(OFFSET(スキル!$A$2,MATCH(A52,スキル!$A$3:$A$1048576,0),E52+4,1,5-E52)))))</f>
        <v>0</v>
      </c>
      <c r="L52" s="8">
        <f ca="1">IF(E52="",VLOOKUP(A52,スキル!$A:$K,10,0),IF(E52=VLOOKUP(A52,スキル!$A:$K,11,0),"Ｘ",J52+K52))</f>
        <v>16</v>
      </c>
      <c r="M52" s="9">
        <f>IF(C52="イベ","-",VLOOKUP(A52,スキル!$A:$K,10,0)*IF(C52="ハピ",10000,30000))</f>
        <v>960000</v>
      </c>
      <c r="N52" s="9">
        <f t="shared" ca="1" si="0"/>
        <v>480000</v>
      </c>
      <c r="O52" s="9">
        <f ca="1">IF(C52="イベ","-",IF(E52=VLOOKUP(A52,スキル!$A:$K,11,0),0,IF(C52="ハピ",L52*10000,L52*30000)))</f>
        <v>480000</v>
      </c>
      <c r="P52" s="12" t="s">
        <v>100</v>
      </c>
    </row>
    <row r="53" spans="1:16" ht="18" customHeight="1">
      <c r="A53" s="11">
        <v>51</v>
      </c>
      <c r="B53" s="12"/>
      <c r="C53" s="12" t="s">
        <v>47</v>
      </c>
      <c r="D53" s="12" t="s">
        <v>101</v>
      </c>
      <c r="E53" s="12"/>
      <c r="F53" s="12"/>
      <c r="G53" s="6" t="str">
        <f>IF(E53="","",IF(E53=VLOOKUP(A53,スキル!$A:$K,11,0),"ス",VLOOKUP(A53,スキル!$A:$J,E53+4,FALSE)))</f>
        <v/>
      </c>
      <c r="H53" s="6" t="str">
        <f>IF(E53="","",IF(E53=VLOOKUP(A53,スキル!$A:$K,11,0),"キ",100/G53))</f>
        <v/>
      </c>
      <c r="I53" s="6" t="str">
        <f>IF(E53="","",IF(E53=VLOOKUP(A53,スキル!$A:$K,11,0),"ル",ROUND(F53/H53,1)))</f>
        <v/>
      </c>
      <c r="J53" s="8" t="str">
        <f>IF(E53="","",IF(E53=VLOOKUP(A53,スキル!$A:$K,11,0),"Ｍ",ROUND(G53-I53,0)))</f>
        <v/>
      </c>
      <c r="K53" s="6" t="str">
        <f ca="1">IF(E53="","",IF(E53=VLOOKUP(A53,スキル!$A:$K,11,0),"Ａ",IF(E53=VLOOKUP(A53,スキル!$A:$K,11,0)-1,0,SUM(OFFSET(スキル!$A$2,MATCH(A53,スキル!$A$3:$A$1048576,0),E53+4,1,5-E53)))))</f>
        <v/>
      </c>
      <c r="L53" s="8">
        <f>IF(E53="",VLOOKUP(A53,スキル!$A:$K,10,0),IF(E53=VLOOKUP(A53,スキル!$A:$K,11,0),"Ｘ",J53+K53))</f>
        <v>7</v>
      </c>
      <c r="M53" s="9">
        <f>IF(C53="イベ","-",VLOOKUP(A53,スキル!$A:$K,10,0)*IF(C53="ハピ",10000,30000))</f>
        <v>210000</v>
      </c>
      <c r="N53" s="9">
        <f t="shared" si="0"/>
        <v>0</v>
      </c>
      <c r="O53" s="9">
        <f>IF(C53="イベ","-",IF(E53=VLOOKUP(A53,スキル!$A:$K,11,0),0,IF(C53="ハピ",L53*10000,L53*30000)))</f>
        <v>210000</v>
      </c>
      <c r="P53" s="12" t="s">
        <v>102</v>
      </c>
    </row>
    <row r="54" spans="1:16" ht="18" customHeight="1">
      <c r="A54" s="11">
        <v>52</v>
      </c>
      <c r="B54" s="12"/>
      <c r="C54" s="12" t="s">
        <v>50</v>
      </c>
      <c r="D54" s="12" t="s">
        <v>103</v>
      </c>
      <c r="E54" s="12"/>
      <c r="F54" s="12"/>
      <c r="G54" s="6" t="str">
        <f>IF(E54="","",IF(E54=VLOOKUP(A54,スキル!$A:$K,11,0),"ス",VLOOKUP(A54,スキル!$A:$J,E54+4,FALSE)))</f>
        <v/>
      </c>
      <c r="H54" s="6" t="str">
        <f>IF(E54="","",IF(E54=VLOOKUP(A54,スキル!$A:$K,11,0),"キ",100/G54))</f>
        <v/>
      </c>
      <c r="I54" s="6" t="str">
        <f>IF(E54="","",IF(E54=VLOOKUP(A54,スキル!$A:$K,11,0),"ル",ROUND(F54/H54,1)))</f>
        <v/>
      </c>
      <c r="J54" s="8" t="str">
        <f>IF(E54="","",IF(E54=VLOOKUP(A54,スキル!$A:$K,11,0),"Ｍ",ROUND(G54-I54,0)))</f>
        <v/>
      </c>
      <c r="K54" s="6" t="str">
        <f ca="1">IF(E54="","",IF(E54=VLOOKUP(A54,スキル!$A:$K,11,0),"Ａ",IF(E54=VLOOKUP(A54,スキル!$A:$K,11,0)-1,0,SUM(OFFSET(スキル!$A$2,MATCH(A54,スキル!$A$3:$A$1048576,0),E54+4,1,5-E54)))))</f>
        <v/>
      </c>
      <c r="L54" s="8">
        <f>IF(E54="",VLOOKUP(A54,スキル!$A:$K,10,0),IF(E54=VLOOKUP(A54,スキル!$A:$K,11,0),"Ｘ",J54+K54))</f>
        <v>30</v>
      </c>
      <c r="M54" s="9" t="str">
        <f>IF(C54="イベ","-",VLOOKUP(A54,スキル!$A:$K,10,0)*IF(C54="ハピ",10000,30000))</f>
        <v>-</v>
      </c>
      <c r="N54" s="9" t="str">
        <f t="shared" si="0"/>
        <v>-</v>
      </c>
      <c r="O54" s="9" t="str">
        <f>IF(C54="イベ","-",IF(E54=VLOOKUP(A54,スキル!$A:$K,11,0),0,IF(C54="ハピ",L54*10000,L54*30000)))</f>
        <v>-</v>
      </c>
      <c r="P54" s="12" t="s">
        <v>13</v>
      </c>
    </row>
    <row r="55" spans="1:16" ht="18" customHeight="1">
      <c r="A55" s="11">
        <v>53</v>
      </c>
      <c r="B55" s="12"/>
      <c r="C55" s="12" t="s">
        <v>47</v>
      </c>
      <c r="D55" s="12" t="s">
        <v>104</v>
      </c>
      <c r="E55" s="11">
        <v>2</v>
      </c>
      <c r="F55" s="11">
        <v>50</v>
      </c>
      <c r="G55" s="6">
        <f>IF(E55="","",IF(E55=VLOOKUP(A55,スキル!$A:$K,11,0),"ス",VLOOKUP(A55,スキル!$A:$J,E55+4,FALSE)))</f>
        <v>4</v>
      </c>
      <c r="H55" s="6">
        <f>IF(E55="","",IF(E55=VLOOKUP(A55,スキル!$A:$K,11,0),"キ",100/G55))</f>
        <v>25</v>
      </c>
      <c r="I55" s="6">
        <f>IF(E55="","",IF(E55=VLOOKUP(A55,スキル!$A:$K,11,0),"ル",ROUND(F55/H55,1)))</f>
        <v>2</v>
      </c>
      <c r="J55" s="8">
        <f>IF(E55="","",IF(E55=VLOOKUP(A55,スキル!$A:$K,11,0),"Ｍ",ROUND(G55-I55,0)))</f>
        <v>2</v>
      </c>
      <c r="K55" s="6">
        <f ca="1">IF(E55="","",IF(E55=VLOOKUP(A55,スキル!$A:$K,11,0),"Ａ",IF(E55=VLOOKUP(A55,スキル!$A:$K,11,0)-1,0,SUM(OFFSET(スキル!$A$2,MATCH(A55,スキル!$A$3:$A$1048576,0),E55+4,1,5-E55)))))</f>
        <v>0</v>
      </c>
      <c r="L55" s="8">
        <f ca="1">IF(E55="",VLOOKUP(A55,スキル!$A:$K,10,0),IF(E55=VLOOKUP(A55,スキル!$A:$K,11,0),"Ｘ",J55+K55))</f>
        <v>2</v>
      </c>
      <c r="M55" s="9">
        <f>IF(C55="イベ","-",VLOOKUP(A55,スキル!$A:$K,10,0)*IF(C55="ハピ",10000,30000))</f>
        <v>210000</v>
      </c>
      <c r="N55" s="9">
        <f t="shared" ca="1" si="0"/>
        <v>150000</v>
      </c>
      <c r="O55" s="9">
        <f ca="1">IF(C55="イベ","-",IF(E55=VLOOKUP(A55,スキル!$A:$K,11,0),0,IF(C55="ハピ",L55*10000,L55*30000)))</f>
        <v>60000</v>
      </c>
      <c r="P55" s="12" t="s">
        <v>105</v>
      </c>
    </row>
    <row r="56" spans="1:16" ht="18" customHeight="1">
      <c r="A56" s="11">
        <v>54</v>
      </c>
      <c r="B56" s="12"/>
      <c r="C56" s="12" t="s">
        <v>47</v>
      </c>
      <c r="D56" s="12" t="s">
        <v>106</v>
      </c>
      <c r="E56" s="11">
        <v>2</v>
      </c>
      <c r="F56" s="11">
        <v>0</v>
      </c>
      <c r="G56" s="6">
        <f>IF(E56="","",IF(E56=VLOOKUP(A56,スキル!$A:$K,11,0),"ス",VLOOKUP(A56,スキル!$A:$J,E56+4,FALSE)))</f>
        <v>4</v>
      </c>
      <c r="H56" s="6">
        <f>IF(E56="","",IF(E56=VLOOKUP(A56,スキル!$A:$K,11,0),"キ",100/G56))</f>
        <v>25</v>
      </c>
      <c r="I56" s="6">
        <f>IF(E56="","",IF(E56=VLOOKUP(A56,スキル!$A:$K,11,0),"ル",ROUND(F56/H56,1)))</f>
        <v>0</v>
      </c>
      <c r="J56" s="8">
        <f>IF(E56="","",IF(E56=VLOOKUP(A56,スキル!$A:$K,11,0),"Ｍ",ROUND(G56-I56,0)))</f>
        <v>4</v>
      </c>
      <c r="K56" s="6">
        <f ca="1">IF(E56="","",IF(E56=VLOOKUP(A56,スキル!$A:$K,11,0),"Ａ",IF(E56=VLOOKUP(A56,スキル!$A:$K,11,0)-1,0,SUM(OFFSET(スキル!$A$2,MATCH(A56,スキル!$A$3:$A$1048576,0),E56+4,1,5-E56)))))</f>
        <v>0</v>
      </c>
      <c r="L56" s="8">
        <f ca="1">IF(E56="",VLOOKUP(A56,スキル!$A:$K,10,0),IF(E56=VLOOKUP(A56,スキル!$A:$K,11,0),"Ｘ",J56+K56))</f>
        <v>4</v>
      </c>
      <c r="M56" s="9">
        <f>IF(C56="イベ","-",VLOOKUP(A56,スキル!$A:$K,10,0)*IF(C56="ハピ",10000,30000))</f>
        <v>210000</v>
      </c>
      <c r="N56" s="9">
        <f t="shared" ca="1" si="0"/>
        <v>90000</v>
      </c>
      <c r="O56" s="9">
        <f ca="1">IF(C56="イベ","-",IF(E56=VLOOKUP(A56,スキル!$A:$K,11,0),0,IF(C56="ハピ",L56*10000,L56*30000)))</f>
        <v>120000</v>
      </c>
      <c r="P56" s="12" t="s">
        <v>107</v>
      </c>
    </row>
    <row r="57" spans="1:16" ht="18" customHeight="1">
      <c r="A57" s="11">
        <v>55</v>
      </c>
      <c r="B57" s="12"/>
      <c r="C57" s="12" t="s">
        <v>47</v>
      </c>
      <c r="D57" s="12" t="s">
        <v>108</v>
      </c>
      <c r="E57" s="12"/>
      <c r="F57" s="12"/>
      <c r="G57" s="6" t="str">
        <f>IF(E57="","",IF(E57=VLOOKUP(A57,スキル!$A:$K,11,0),"ス",VLOOKUP(A57,スキル!$A:$J,E57+4,FALSE)))</f>
        <v/>
      </c>
      <c r="H57" s="6" t="str">
        <f>IF(E57="","",IF(E57=VLOOKUP(A57,スキル!$A:$K,11,0),"キ",100/G57))</f>
        <v/>
      </c>
      <c r="I57" s="6" t="str">
        <f>IF(E57="","",IF(E57=VLOOKUP(A57,スキル!$A:$K,11,0),"ル",ROUND(F57/H57,1)))</f>
        <v/>
      </c>
      <c r="J57" s="8" t="str">
        <f>IF(E57="","",IF(E57=VLOOKUP(A57,スキル!$A:$K,11,0),"Ｍ",ROUND(G57-I57,0)))</f>
        <v/>
      </c>
      <c r="K57" s="6" t="str">
        <f ca="1">IF(E57="","",IF(E57=VLOOKUP(A57,スキル!$A:$K,11,0),"Ａ",IF(E57=VLOOKUP(A57,スキル!$A:$K,11,0)-1,0,SUM(OFFSET(スキル!$A$2,MATCH(A57,スキル!$A$3:$A$1048576,0),E57+4,1,5-E57)))))</f>
        <v/>
      </c>
      <c r="L57" s="8">
        <f>IF(E57="",VLOOKUP(A57,スキル!$A:$K,10,0),IF(E57=VLOOKUP(A57,スキル!$A:$K,11,0),"Ｘ",J57+K57))</f>
        <v>9</v>
      </c>
      <c r="M57" s="9">
        <f>IF(C57="イベ","-",VLOOKUP(A57,スキル!$A:$K,10,0)*IF(C57="ハピ",10000,30000))</f>
        <v>270000</v>
      </c>
      <c r="N57" s="9">
        <f t="shared" si="0"/>
        <v>0</v>
      </c>
      <c r="O57" s="9">
        <f>IF(C57="イベ","-",IF(E57=VLOOKUP(A57,スキル!$A:$K,11,0),0,IF(C57="ハピ",L57*10000,L57*30000)))</f>
        <v>270000</v>
      </c>
      <c r="P57" s="12" t="s">
        <v>13</v>
      </c>
    </row>
    <row r="58" spans="1:16" ht="18" customHeight="1">
      <c r="A58" s="11">
        <v>56</v>
      </c>
      <c r="B58" s="12"/>
      <c r="C58" s="12" t="s">
        <v>47</v>
      </c>
      <c r="D58" s="12" t="s">
        <v>109</v>
      </c>
      <c r="E58" s="12"/>
      <c r="F58" s="12"/>
      <c r="G58" s="6" t="str">
        <f>IF(E58="","",IF(E58=VLOOKUP(A58,スキル!$A:$K,11,0),"ス",VLOOKUP(A58,スキル!$A:$J,E58+4,FALSE)))</f>
        <v/>
      </c>
      <c r="H58" s="6" t="str">
        <f>IF(E58="","",IF(E58=VLOOKUP(A58,スキル!$A:$K,11,0),"キ",100/G58))</f>
        <v/>
      </c>
      <c r="I58" s="6" t="str">
        <f>IF(E58="","",IF(E58=VLOOKUP(A58,スキル!$A:$K,11,0),"ル",ROUND(F58/H58,1)))</f>
        <v/>
      </c>
      <c r="J58" s="8" t="str">
        <f>IF(E58="","",IF(E58=VLOOKUP(A58,スキル!$A:$K,11,0),"Ｍ",ROUND(G58-I58,0)))</f>
        <v/>
      </c>
      <c r="K58" s="6" t="str">
        <f ca="1">IF(E58="","",IF(E58=VLOOKUP(A58,スキル!$A:$K,11,0),"Ａ",IF(E58=VLOOKUP(A58,スキル!$A:$K,11,0)-1,0,SUM(OFFSET(スキル!$A$2,MATCH(A58,スキル!$A$3:$A$1048576,0),E58+4,1,5-E58)))))</f>
        <v/>
      </c>
      <c r="L58" s="8">
        <f>IF(E58="",VLOOKUP(A58,スキル!$A:$K,10,0),IF(E58=VLOOKUP(A58,スキル!$A:$K,11,0),"Ｘ",J58+K58))</f>
        <v>6</v>
      </c>
      <c r="M58" s="9">
        <f>IF(C58="イベ","-",VLOOKUP(A58,スキル!$A:$K,10,0)*IF(C58="ハピ",10000,30000))</f>
        <v>180000</v>
      </c>
      <c r="N58" s="9">
        <f t="shared" si="0"/>
        <v>0</v>
      </c>
      <c r="O58" s="9">
        <f>IF(C58="イベ","-",IF(E58=VLOOKUP(A58,スキル!$A:$K,11,0),0,IF(C58="ハピ",L58*10000,L58*30000)))</f>
        <v>180000</v>
      </c>
      <c r="P58" s="12" t="s">
        <v>110</v>
      </c>
    </row>
    <row r="59" spans="1:16" ht="18" customHeight="1">
      <c r="A59" s="11">
        <v>57</v>
      </c>
      <c r="B59" s="12"/>
      <c r="C59" s="12" t="s">
        <v>47</v>
      </c>
      <c r="D59" s="12" t="s">
        <v>111</v>
      </c>
      <c r="E59" s="12"/>
      <c r="F59" s="12"/>
      <c r="G59" s="6" t="str">
        <f>IF(E59="","",IF(E59=VLOOKUP(A59,スキル!$A:$K,11,0),"ス",VLOOKUP(A59,スキル!$A:$J,E59+4,FALSE)))</f>
        <v/>
      </c>
      <c r="H59" s="6" t="str">
        <f>IF(E59="","",IF(E59=VLOOKUP(A59,スキル!$A:$K,11,0),"キ",100/G59))</f>
        <v/>
      </c>
      <c r="I59" s="6" t="str">
        <f>IF(E59="","",IF(E59=VLOOKUP(A59,スキル!$A:$K,11,0),"ル",ROUND(F59/H59,1)))</f>
        <v/>
      </c>
      <c r="J59" s="8" t="str">
        <f>IF(E59="","",IF(E59=VLOOKUP(A59,スキル!$A:$K,11,0),"Ｍ",ROUND(G59-I59,0)))</f>
        <v/>
      </c>
      <c r="K59" s="6" t="str">
        <f ca="1">IF(E59="","",IF(E59=VLOOKUP(A59,スキル!$A:$K,11,0),"Ａ",IF(E59=VLOOKUP(A59,スキル!$A:$K,11,0)-1,0,SUM(OFFSET(スキル!$A$2,MATCH(A59,スキル!$A$3:$A$1048576,0),E59+4,1,5-E59)))))</f>
        <v/>
      </c>
      <c r="L59" s="8">
        <f>IF(E59="",VLOOKUP(A59,スキル!$A:$K,10,0),IF(E59=VLOOKUP(A59,スキル!$A:$K,11,0),"Ｘ",J59+K59))</f>
        <v>6</v>
      </c>
      <c r="M59" s="9">
        <f>IF(C59="イベ","-",VLOOKUP(A59,スキル!$A:$K,10,0)*IF(C59="ハピ",10000,30000))</f>
        <v>180000</v>
      </c>
      <c r="N59" s="9">
        <f t="shared" si="0"/>
        <v>0</v>
      </c>
      <c r="O59" s="9">
        <f>IF(C59="イベ","-",IF(E59=VLOOKUP(A59,スキル!$A:$K,11,0),0,IF(C59="ハピ",L59*10000,L59*30000)))</f>
        <v>180000</v>
      </c>
      <c r="P59" s="12" t="s">
        <v>17</v>
      </c>
    </row>
    <row r="60" spans="1:16" ht="18" customHeight="1">
      <c r="A60" s="11">
        <v>58</v>
      </c>
      <c r="B60" s="12"/>
      <c r="C60" s="12" t="s">
        <v>47</v>
      </c>
      <c r="D60" s="12" t="s">
        <v>112</v>
      </c>
      <c r="E60" s="12"/>
      <c r="F60" s="12"/>
      <c r="G60" s="6" t="str">
        <f>IF(E60="","",IF(E60=VLOOKUP(A60,スキル!$A:$K,11,0),"ス",VLOOKUP(A60,スキル!$A:$J,E60+4,FALSE)))</f>
        <v/>
      </c>
      <c r="H60" s="6" t="str">
        <f>IF(E60="","",IF(E60=VLOOKUP(A60,スキル!$A:$K,11,0),"キ",100/G60))</f>
        <v/>
      </c>
      <c r="I60" s="6" t="str">
        <f>IF(E60="","",IF(E60=VLOOKUP(A60,スキル!$A:$K,11,0),"ル",ROUND(F60/H60,1)))</f>
        <v/>
      </c>
      <c r="J60" s="8" t="str">
        <f>IF(E60="","",IF(E60=VLOOKUP(A60,スキル!$A:$K,11,0),"Ｍ",ROUND(G60-I60,0)))</f>
        <v/>
      </c>
      <c r="K60" s="6" t="str">
        <f ca="1">IF(E60="","",IF(E60=VLOOKUP(A60,スキル!$A:$K,11,0),"Ａ",IF(E60=VLOOKUP(A60,スキル!$A:$K,11,0)-1,0,SUM(OFFSET(スキル!$A$2,MATCH(A60,スキル!$A$3:$A$1048576,0),E60+4,1,5-E60)))))</f>
        <v/>
      </c>
      <c r="L60" s="8">
        <f>IF(E60="",VLOOKUP(A60,スキル!$A:$K,10,0),IF(E60=VLOOKUP(A60,スキル!$A:$K,11,0),"Ｘ",J60+K60))</f>
        <v>7</v>
      </c>
      <c r="M60" s="9">
        <f>IF(C60="イベ","-",VLOOKUP(A60,スキル!$A:$K,10,0)*IF(C60="ハピ",10000,30000))</f>
        <v>210000</v>
      </c>
      <c r="N60" s="9">
        <f t="shared" si="0"/>
        <v>0</v>
      </c>
      <c r="O60" s="9">
        <f>IF(C60="イベ","-",IF(E60=VLOOKUP(A60,スキル!$A:$K,11,0),0,IF(C60="ハピ",L60*10000,L60*30000)))</f>
        <v>210000</v>
      </c>
      <c r="P60" s="12" t="s">
        <v>113</v>
      </c>
    </row>
    <row r="61" spans="1:16" ht="18" customHeight="1">
      <c r="A61" s="11">
        <v>59</v>
      </c>
      <c r="B61" s="12"/>
      <c r="C61" s="12" t="s">
        <v>47</v>
      </c>
      <c r="D61" s="12" t="s">
        <v>114</v>
      </c>
      <c r="E61" s="12"/>
      <c r="F61" s="12"/>
      <c r="G61" s="6" t="str">
        <f>IF(E61="","",IF(E61=VLOOKUP(A61,スキル!$A:$K,11,0),"ス",VLOOKUP(A61,スキル!$A:$J,E61+4,FALSE)))</f>
        <v/>
      </c>
      <c r="H61" s="6" t="str">
        <f>IF(E61="","",IF(E61=VLOOKUP(A61,スキル!$A:$K,11,0),"キ",100/G61))</f>
        <v/>
      </c>
      <c r="I61" s="6" t="str">
        <f>IF(E61="","",IF(E61=VLOOKUP(A61,スキル!$A:$K,11,0),"ル",ROUND(F61/H61,1)))</f>
        <v/>
      </c>
      <c r="J61" s="8" t="str">
        <f>IF(E61="","",IF(E61=VLOOKUP(A61,スキル!$A:$K,11,0),"Ｍ",ROUND(G61-I61,0)))</f>
        <v/>
      </c>
      <c r="K61" s="6" t="str">
        <f ca="1">IF(E61="","",IF(E61=VLOOKUP(A61,スキル!$A:$K,11,0),"Ａ",IF(E61=VLOOKUP(A61,スキル!$A:$K,11,0)-1,0,SUM(OFFSET(スキル!$A$2,MATCH(A61,スキル!$A$3:$A$1048576,0),E61+4,1,5-E61)))))</f>
        <v/>
      </c>
      <c r="L61" s="8">
        <f>IF(E61="",VLOOKUP(A61,スキル!$A:$K,10,0),IF(E61=VLOOKUP(A61,スキル!$A:$K,11,0),"Ｘ",J61+K61))</f>
        <v>6</v>
      </c>
      <c r="M61" s="9">
        <f>IF(C61="イベ","-",VLOOKUP(A61,スキル!$A:$K,10,0)*IF(C61="ハピ",10000,30000))</f>
        <v>180000</v>
      </c>
      <c r="N61" s="9">
        <f t="shared" si="0"/>
        <v>0</v>
      </c>
      <c r="O61" s="9">
        <f>IF(C61="イベ","-",IF(E61=VLOOKUP(A61,スキル!$A:$K,11,0),0,IF(C61="ハピ",L61*10000,L61*30000)))</f>
        <v>180000</v>
      </c>
      <c r="P61" s="12" t="s">
        <v>21</v>
      </c>
    </row>
    <row r="62" spans="1:16" ht="18" customHeight="1">
      <c r="A62" s="11">
        <v>60</v>
      </c>
      <c r="B62" s="12"/>
      <c r="C62" s="12" t="s">
        <v>47</v>
      </c>
      <c r="D62" s="12" t="s">
        <v>115</v>
      </c>
      <c r="E62" s="12"/>
      <c r="F62" s="12"/>
      <c r="G62" s="6" t="str">
        <f>IF(E62="","",IF(E62=VLOOKUP(A62,スキル!$A:$K,11,0),"ス",VLOOKUP(A62,スキル!$A:$J,E62+4,FALSE)))</f>
        <v/>
      </c>
      <c r="H62" s="6" t="str">
        <f>IF(E62="","",IF(E62=VLOOKUP(A62,スキル!$A:$K,11,0),"キ",100/G62))</f>
        <v/>
      </c>
      <c r="I62" s="6" t="str">
        <f>IF(E62="","",IF(E62=VLOOKUP(A62,スキル!$A:$K,11,0),"ル",ROUND(F62/H62,1)))</f>
        <v/>
      </c>
      <c r="J62" s="8" t="str">
        <f>IF(E62="","",IF(E62=VLOOKUP(A62,スキル!$A:$K,11,0),"Ｍ",ROUND(G62-I62,0)))</f>
        <v/>
      </c>
      <c r="K62" s="6" t="str">
        <f ca="1">IF(E62="","",IF(E62=VLOOKUP(A62,スキル!$A:$K,11,0),"Ａ",IF(E62=VLOOKUP(A62,スキル!$A:$K,11,0)-1,0,SUM(OFFSET(スキル!$A$2,MATCH(A62,スキル!$A$3:$A$1048576,0),E62+4,1,5-E62)))))</f>
        <v/>
      </c>
      <c r="L62" s="8">
        <f>IF(E62="",VLOOKUP(A62,スキル!$A:$K,10,0),IF(E62=VLOOKUP(A62,スキル!$A:$K,11,0),"Ｘ",J62+K62))</f>
        <v>6</v>
      </c>
      <c r="M62" s="9">
        <f>IF(C62="イベ","-",VLOOKUP(A62,スキル!$A:$K,10,0)*IF(C62="ハピ",10000,30000))</f>
        <v>180000</v>
      </c>
      <c r="N62" s="9">
        <f t="shared" si="0"/>
        <v>0</v>
      </c>
      <c r="O62" s="9">
        <f>IF(C62="イベ","-",IF(E62=VLOOKUP(A62,スキル!$A:$K,11,0),0,IF(C62="ハピ",L62*10000,L62*30000)))</f>
        <v>180000</v>
      </c>
      <c r="P62" s="12" t="s">
        <v>23</v>
      </c>
    </row>
    <row r="63" spans="1:16" ht="18" customHeight="1">
      <c r="A63" s="11">
        <v>61</v>
      </c>
      <c r="B63" s="12"/>
      <c r="C63" s="12" t="s">
        <v>47</v>
      </c>
      <c r="D63" s="12" t="s">
        <v>116</v>
      </c>
      <c r="E63" s="11">
        <v>1</v>
      </c>
      <c r="F63" s="11">
        <v>0</v>
      </c>
      <c r="G63" s="6">
        <f>IF(E63="","",IF(E63=VLOOKUP(A63,スキル!$A:$K,11,0),"ス",VLOOKUP(A63,スキル!$A:$J,E63+4,FALSE)))</f>
        <v>1</v>
      </c>
      <c r="H63" s="6">
        <f>IF(E63="","",IF(E63=VLOOKUP(A63,スキル!$A:$K,11,0),"キ",100/G63))</f>
        <v>100</v>
      </c>
      <c r="I63" s="6">
        <f>IF(E63="","",IF(E63=VLOOKUP(A63,スキル!$A:$K,11,0),"ル",ROUND(F63/H63,1)))</f>
        <v>0</v>
      </c>
      <c r="J63" s="8">
        <f>IF(E63="","",IF(E63=VLOOKUP(A63,スキル!$A:$K,11,0),"Ｍ",ROUND(G63-I63,0)))</f>
        <v>1</v>
      </c>
      <c r="K63" s="6">
        <f ca="1">IF(E63="","",IF(E63=VLOOKUP(A63,スキル!$A:$K,11,0),"Ａ",IF(E63=VLOOKUP(A63,スキル!$A:$K,11,0)-1,0,SUM(OFFSET(スキル!$A$2,MATCH(A63,スキル!$A$3:$A$1048576,0),E63+4,1,5-E63)))))</f>
        <v>5</v>
      </c>
      <c r="L63" s="8">
        <f ca="1">IF(E63="",VLOOKUP(A63,スキル!$A:$K,10,0),IF(E63=VLOOKUP(A63,スキル!$A:$K,11,0),"Ｘ",J63+K63))</f>
        <v>6</v>
      </c>
      <c r="M63" s="9">
        <f>IF(C63="イベ","-",VLOOKUP(A63,スキル!$A:$K,10,0)*IF(C63="ハピ",10000,30000))</f>
        <v>210000</v>
      </c>
      <c r="N63" s="9">
        <f t="shared" ca="1" si="0"/>
        <v>30000</v>
      </c>
      <c r="O63" s="9">
        <f ca="1">IF(C63="イベ","-",IF(E63=VLOOKUP(A63,スキル!$A:$K,11,0),0,IF(C63="ハピ",L63*10000,L63*30000)))</f>
        <v>180000</v>
      </c>
      <c r="P63" s="12" t="s">
        <v>110</v>
      </c>
    </row>
    <row r="64" spans="1:16" ht="18" customHeight="1">
      <c r="A64" s="11">
        <v>62</v>
      </c>
      <c r="B64" s="12"/>
      <c r="C64" s="12" t="s">
        <v>47</v>
      </c>
      <c r="D64" s="12" t="s">
        <v>117</v>
      </c>
      <c r="E64" s="11">
        <v>1</v>
      </c>
      <c r="F64" s="11">
        <v>0</v>
      </c>
      <c r="G64" s="6">
        <f>IF(E64="","",IF(E64=VLOOKUP(A64,スキル!$A:$K,11,0),"ス",VLOOKUP(A64,スキル!$A:$J,E64+4,FALSE)))</f>
        <v>2</v>
      </c>
      <c r="H64" s="6">
        <f>IF(E64="","",IF(E64=VLOOKUP(A64,スキル!$A:$K,11,0),"キ",100/G64))</f>
        <v>50</v>
      </c>
      <c r="I64" s="6">
        <f>IF(E64="","",IF(E64=VLOOKUP(A64,スキル!$A:$K,11,0),"ル",ROUND(F64/H64,1)))</f>
        <v>0</v>
      </c>
      <c r="J64" s="8">
        <f>IF(E64="","",IF(E64=VLOOKUP(A64,スキル!$A:$K,11,0),"Ｍ",ROUND(G64-I64,0)))</f>
        <v>2</v>
      </c>
      <c r="K64" s="6">
        <f ca="1">IF(E64="","",IF(E64=VLOOKUP(A64,スキル!$A:$K,11,0),"Ａ",IF(E64=VLOOKUP(A64,スキル!$A:$K,11,0)-1,0,SUM(OFFSET(スキル!$A$2,MATCH(A64,スキル!$A$3:$A$1048576,0),E64+4,1,5-E64)))))</f>
        <v>3</v>
      </c>
      <c r="L64" s="8">
        <f ca="1">IF(E64="",VLOOKUP(A64,スキル!$A:$K,10,0),IF(E64=VLOOKUP(A64,スキル!$A:$K,11,0),"Ｘ",J64+K64))</f>
        <v>5</v>
      </c>
      <c r="M64" s="9">
        <f>IF(C64="イベ","-",VLOOKUP(A64,スキル!$A:$K,10,0)*IF(C64="ハピ",10000,30000))</f>
        <v>180000</v>
      </c>
      <c r="N64" s="9">
        <f t="shared" ca="1" si="0"/>
        <v>30000</v>
      </c>
      <c r="O64" s="9">
        <f ca="1">IF(C64="イベ","-",IF(E64=VLOOKUP(A64,スキル!$A:$K,11,0),0,IF(C64="ハピ",L64*10000,L64*30000)))</f>
        <v>150000</v>
      </c>
      <c r="P64" s="12" t="s">
        <v>113</v>
      </c>
    </row>
    <row r="65" spans="1:16" ht="18" customHeight="1">
      <c r="A65" s="11">
        <v>63</v>
      </c>
      <c r="B65" s="11">
        <v>30</v>
      </c>
      <c r="C65" s="12" t="s">
        <v>39</v>
      </c>
      <c r="D65" s="12" t="s">
        <v>118</v>
      </c>
      <c r="E65" s="11">
        <v>3</v>
      </c>
      <c r="F65" s="11">
        <v>50</v>
      </c>
      <c r="G65" s="6">
        <f>IF(E65="","",IF(E65=VLOOKUP(A65,スキル!$A:$K,11,0),"ス",VLOOKUP(A65,スキル!$A:$J,E65+4,FALSE)))</f>
        <v>4</v>
      </c>
      <c r="H65" s="6">
        <f>IF(E65="","",IF(E65=VLOOKUP(A65,スキル!$A:$K,11,0),"キ",100/G65))</f>
        <v>25</v>
      </c>
      <c r="I65" s="6">
        <f>IF(E65="","",IF(E65=VLOOKUP(A65,スキル!$A:$K,11,0),"ル",ROUND(F65/H65,1)))</f>
        <v>2</v>
      </c>
      <c r="J65" s="8">
        <f>IF(E65="","",IF(E65=VLOOKUP(A65,スキル!$A:$K,11,0),"Ｍ",ROUND(G65-I65,0)))</f>
        <v>2</v>
      </c>
      <c r="K65" s="6">
        <f ca="1">IF(E65="","",IF(E65=VLOOKUP(A65,スキル!$A:$K,11,0),"Ａ",IF(E65=VLOOKUP(A65,スキル!$A:$K,11,0)-1,0,SUM(OFFSET(スキル!$A$2,MATCH(A65,スキル!$A$3:$A$1048576,0),E65+4,1,5-E65)))))</f>
        <v>24</v>
      </c>
      <c r="L65" s="8">
        <f ca="1">IF(E65="",VLOOKUP(A65,スキル!$A:$K,10,0),IF(E65=VLOOKUP(A65,スキル!$A:$K,11,0),"Ｘ",J65+K65))</f>
        <v>26</v>
      </c>
      <c r="M65" s="9">
        <f>IF(C65="イベ","-",VLOOKUP(A65,スキル!$A:$K,10,0)*IF(C65="ハピ",10000,30000))</f>
        <v>1020000</v>
      </c>
      <c r="N65" s="9">
        <f t="shared" ca="1" si="0"/>
        <v>240000</v>
      </c>
      <c r="O65" s="9">
        <f ca="1">IF(C65="イベ","-",IF(E65=VLOOKUP(A65,スキル!$A:$K,11,0),0,IF(C65="ハピ",L65*10000,L65*30000)))</f>
        <v>780000</v>
      </c>
      <c r="P65" s="12" t="s">
        <v>119</v>
      </c>
    </row>
    <row r="66" spans="1:16" ht="18" customHeight="1">
      <c r="A66" s="11">
        <v>64</v>
      </c>
      <c r="B66" s="12"/>
      <c r="C66" s="12" t="s">
        <v>47</v>
      </c>
      <c r="D66" s="12" t="s">
        <v>120</v>
      </c>
      <c r="E66" s="11">
        <v>1</v>
      </c>
      <c r="F66" s="11">
        <v>0</v>
      </c>
      <c r="G66" s="6">
        <f>IF(E66="","",IF(E66=VLOOKUP(A66,スキル!$A:$K,11,0),"ス",VLOOKUP(A66,スキル!$A:$J,E66+4,FALSE)))</f>
        <v>2</v>
      </c>
      <c r="H66" s="6">
        <f>IF(E66="","",IF(E66=VLOOKUP(A66,スキル!$A:$K,11,0),"キ",100/G66))</f>
        <v>50</v>
      </c>
      <c r="I66" s="6">
        <f>IF(E66="","",IF(E66=VLOOKUP(A66,スキル!$A:$K,11,0),"ル",ROUND(F66/H66,1)))</f>
        <v>0</v>
      </c>
      <c r="J66" s="8">
        <f>IF(E66="","",IF(E66=VLOOKUP(A66,スキル!$A:$K,11,0),"Ｍ",ROUND(G66-I66,0)))</f>
        <v>2</v>
      </c>
      <c r="K66" s="6">
        <f ca="1">IF(E66="","",IF(E66=VLOOKUP(A66,スキル!$A:$K,11,0),"Ａ",IF(E66=VLOOKUP(A66,スキル!$A:$K,11,0)-1,0,SUM(OFFSET(スキル!$A$2,MATCH(A66,スキル!$A$3:$A$1048576,0),E66+4,1,5-E66)))))</f>
        <v>33</v>
      </c>
      <c r="L66" s="8">
        <f ca="1">IF(E66="",VLOOKUP(A66,スキル!$A:$K,10,0),IF(E66=VLOOKUP(A66,スキル!$A:$K,11,0),"Ｘ",J66+K66))</f>
        <v>35</v>
      </c>
      <c r="M66" s="9">
        <f>IF(C66="イベ","-",VLOOKUP(A66,スキル!$A:$K,10,0)*IF(C66="ハピ",10000,30000))</f>
        <v>1080000</v>
      </c>
      <c r="N66" s="9">
        <f t="shared" ca="1" si="0"/>
        <v>30000</v>
      </c>
      <c r="O66" s="9">
        <f ca="1">IF(C66="イベ","-",IF(E66=VLOOKUP(A66,スキル!$A:$K,11,0),0,IF(C66="ハピ",L66*10000,L66*30000)))</f>
        <v>1050000</v>
      </c>
      <c r="P66" s="12" t="s">
        <v>121</v>
      </c>
    </row>
    <row r="67" spans="1:16" ht="18" customHeight="1">
      <c r="A67" s="11">
        <v>65</v>
      </c>
      <c r="B67" s="11">
        <v>31</v>
      </c>
      <c r="C67" s="12" t="s">
        <v>39</v>
      </c>
      <c r="D67" s="12" t="s">
        <v>122</v>
      </c>
      <c r="E67" s="11">
        <v>4</v>
      </c>
      <c r="F67" s="11">
        <v>28</v>
      </c>
      <c r="G67" s="6">
        <f>IF(E67="","",IF(E67=VLOOKUP(A67,スキル!$A:$K,11,0),"ス",VLOOKUP(A67,スキル!$A:$J,E67+4,FALSE)))</f>
        <v>7</v>
      </c>
      <c r="H67" s="6">
        <f>IF(E67="","",IF(E67=VLOOKUP(A67,スキル!$A:$K,11,0),"キ",100/G67))</f>
        <v>14.285714285714286</v>
      </c>
      <c r="I67" s="6">
        <f>IF(E67="","",IF(E67=VLOOKUP(A67,スキル!$A:$K,11,0),"ル",ROUND(F67/H67,1)))</f>
        <v>2</v>
      </c>
      <c r="J67" s="8">
        <f>IF(E67="","",IF(E67=VLOOKUP(A67,スキル!$A:$K,11,0),"Ｍ",ROUND(G67-I67,0)))</f>
        <v>5</v>
      </c>
      <c r="K67" s="6">
        <f ca="1">IF(E67="","",IF(E67=VLOOKUP(A67,スキル!$A:$K,11,0),"Ａ",IF(E67=VLOOKUP(A67,スキル!$A:$K,11,0)-1,0,SUM(OFFSET(スキル!$A$2,MATCH(A67,スキル!$A$3:$A$1048576,0),E67+4,1,5-E67)))))</f>
        <v>20</v>
      </c>
      <c r="L67" s="8">
        <f ca="1">IF(E67="",VLOOKUP(A67,スキル!$A:$K,10,0),IF(E67=VLOOKUP(A67,スキル!$A:$K,11,0),"Ｘ",J67+K67))</f>
        <v>25</v>
      </c>
      <c r="M67" s="9">
        <f>IF(C67="イベ","-",VLOOKUP(A67,スキル!$A:$K,10,0)*IF(C67="ハピ",10000,30000))</f>
        <v>1050000</v>
      </c>
      <c r="N67" s="9">
        <f t="shared" ca="1" si="0"/>
        <v>300000</v>
      </c>
      <c r="O67" s="9">
        <f ca="1">IF(C67="イベ","-",IF(E67=VLOOKUP(A67,スキル!$A:$K,11,0),0,IF(C67="ハピ",L67*10000,L67*30000)))</f>
        <v>750000</v>
      </c>
      <c r="P67" s="12" t="s">
        <v>123</v>
      </c>
    </row>
    <row r="68" spans="1:16" ht="18" customHeight="1">
      <c r="A68" s="11">
        <v>66</v>
      </c>
      <c r="B68" s="11">
        <v>32</v>
      </c>
      <c r="C68" s="12" t="s">
        <v>39</v>
      </c>
      <c r="D68" s="12" t="s">
        <v>124</v>
      </c>
      <c r="E68" s="11">
        <v>4</v>
      </c>
      <c r="F68" s="11">
        <v>0</v>
      </c>
      <c r="G68" s="6">
        <f>IF(E68="","",IF(E68=VLOOKUP(A68,スキル!$A:$K,11,0),"ス",VLOOKUP(A68,スキル!$A:$J,E68+4,FALSE)))</f>
        <v>7</v>
      </c>
      <c r="H68" s="6">
        <f>IF(E68="","",IF(E68=VLOOKUP(A68,スキル!$A:$K,11,0),"キ",100/G68))</f>
        <v>14.285714285714286</v>
      </c>
      <c r="I68" s="6">
        <f>IF(E68="","",IF(E68=VLOOKUP(A68,スキル!$A:$K,11,0),"ル",ROUND(F68/H68,1)))</f>
        <v>0</v>
      </c>
      <c r="J68" s="8">
        <f>IF(E68="","",IF(E68=VLOOKUP(A68,スキル!$A:$K,11,0),"Ｍ",ROUND(G68-I68,0)))</f>
        <v>7</v>
      </c>
      <c r="K68" s="6">
        <f ca="1">IF(E68="","",IF(E68=VLOOKUP(A68,スキル!$A:$K,11,0),"Ａ",IF(E68=VLOOKUP(A68,スキル!$A:$K,11,0)-1,0,SUM(OFFSET(スキル!$A$2,MATCH(A68,スキル!$A$3:$A$1048576,0),E68+4,1,5-E68)))))</f>
        <v>21</v>
      </c>
      <c r="L68" s="8">
        <f ca="1">IF(E68="",VLOOKUP(A68,スキル!$A:$K,10,0),IF(E68=VLOOKUP(A68,スキル!$A:$K,11,0),"Ｘ",J68+K68))</f>
        <v>28</v>
      </c>
      <c r="M68" s="9">
        <f>IF(C68="イベ","-",VLOOKUP(A68,スキル!$A:$K,10,0)*IF(C68="ハピ",10000,30000))</f>
        <v>1080000</v>
      </c>
      <c r="N68" s="9">
        <f t="shared" ca="1" si="0"/>
        <v>240000</v>
      </c>
      <c r="O68" s="9">
        <f ca="1">IF(C68="イベ","-",IF(E68=VLOOKUP(A68,スキル!$A:$K,11,0),0,IF(C68="ハピ",L68*10000,L68*30000)))</f>
        <v>840000</v>
      </c>
      <c r="P68" s="12" t="s">
        <v>89</v>
      </c>
    </row>
    <row r="69" spans="1:16" ht="18" customHeight="1">
      <c r="A69" s="11">
        <v>67</v>
      </c>
      <c r="B69" s="12"/>
      <c r="C69" s="12" t="s">
        <v>47</v>
      </c>
      <c r="D69" s="12" t="s">
        <v>125</v>
      </c>
      <c r="E69" s="11">
        <v>2</v>
      </c>
      <c r="F69" s="11">
        <v>0</v>
      </c>
      <c r="G69" s="6">
        <f>IF(E69="","",IF(E69=VLOOKUP(A69,スキル!$A:$K,11,0),"ス",VLOOKUP(A69,スキル!$A:$J,E69+4,FALSE)))</f>
        <v>4</v>
      </c>
      <c r="H69" s="6">
        <f>IF(E69="","",IF(E69=VLOOKUP(A69,スキル!$A:$K,11,0),"キ",100/G69))</f>
        <v>25</v>
      </c>
      <c r="I69" s="6">
        <f>IF(E69="","",IF(E69=VLOOKUP(A69,スキル!$A:$K,11,0),"ル",ROUND(F69/H69,1)))</f>
        <v>0</v>
      </c>
      <c r="J69" s="8">
        <f>IF(E69="","",IF(E69=VLOOKUP(A69,スキル!$A:$K,11,0),"Ｍ",ROUND(G69-I69,0)))</f>
        <v>4</v>
      </c>
      <c r="K69" s="6">
        <f ca="1">IF(E69="","",IF(E69=VLOOKUP(A69,スキル!$A:$K,11,0),"Ａ",IF(E69=VLOOKUP(A69,スキル!$A:$K,11,0)-1,0,SUM(OFFSET(スキル!$A$2,MATCH(A69,スキル!$A$3:$A$1048576,0),E69+4,1,5-E69)))))</f>
        <v>0</v>
      </c>
      <c r="L69" s="8">
        <f ca="1">IF(E69="",VLOOKUP(A69,スキル!$A:$K,10,0),IF(E69=VLOOKUP(A69,スキル!$A:$K,11,0),"Ｘ",J69+K69))</f>
        <v>4</v>
      </c>
      <c r="M69" s="9">
        <f>IF(C69="イベ","-",VLOOKUP(A69,スキル!$A:$K,10,0)*IF(C69="ハピ",10000,30000))</f>
        <v>210000</v>
      </c>
      <c r="N69" s="9">
        <f t="shared" ca="1" si="0"/>
        <v>90000</v>
      </c>
      <c r="O69" s="9">
        <f ca="1">IF(C69="イベ","-",IF(E69=VLOOKUP(A69,スキル!$A:$K,11,0),0,IF(C69="ハピ",L69*10000,L69*30000)))</f>
        <v>120000</v>
      </c>
      <c r="P69" s="12" t="s">
        <v>126</v>
      </c>
    </row>
    <row r="70" spans="1:16" ht="18" customHeight="1">
      <c r="A70" s="11">
        <v>68</v>
      </c>
      <c r="B70" s="12"/>
      <c r="C70" s="12" t="s">
        <v>47</v>
      </c>
      <c r="D70" s="12" t="s">
        <v>127</v>
      </c>
      <c r="E70" s="11">
        <v>1</v>
      </c>
      <c r="F70" s="11">
        <v>0</v>
      </c>
      <c r="G70" s="6">
        <f>IF(E70="","",IF(E70=VLOOKUP(A70,スキル!$A:$K,11,0),"ス",VLOOKUP(A70,スキル!$A:$J,E70+4,FALSE)))</f>
        <v>2</v>
      </c>
      <c r="H70" s="6">
        <f>IF(E70="","",IF(E70=VLOOKUP(A70,スキル!$A:$K,11,0),"キ",100/G70))</f>
        <v>50</v>
      </c>
      <c r="I70" s="6">
        <f>IF(E70="","",IF(E70=VLOOKUP(A70,スキル!$A:$K,11,0),"ル",ROUND(F70/H70,1)))</f>
        <v>0</v>
      </c>
      <c r="J70" s="8">
        <f>IF(E70="","",IF(E70=VLOOKUP(A70,スキル!$A:$K,11,0),"Ｍ",ROUND(G70-I70,0)))</f>
        <v>2</v>
      </c>
      <c r="K70" s="6">
        <f ca="1">IF(E70="","",IF(E70=VLOOKUP(A70,スキル!$A:$K,11,0),"Ａ",IF(E70=VLOOKUP(A70,スキル!$A:$K,11,0)-1,0,SUM(OFFSET(スキル!$A$2,MATCH(A70,スキル!$A$3:$A$1048576,0),E70+4,1,5-E70)))))</f>
        <v>4</v>
      </c>
      <c r="L70" s="8">
        <f ca="1">IF(E70="",VLOOKUP(A70,スキル!$A:$K,10,0),IF(E70=VLOOKUP(A70,スキル!$A:$K,11,0),"Ｘ",J70+K70))</f>
        <v>6</v>
      </c>
      <c r="M70" s="9">
        <f>IF(C70="イベ","-",VLOOKUP(A70,スキル!$A:$K,10,0)*IF(C70="ハピ",10000,30000))</f>
        <v>210000</v>
      </c>
      <c r="N70" s="9">
        <f t="shared" ca="1" si="0"/>
        <v>30000</v>
      </c>
      <c r="O70" s="9">
        <f ca="1">IF(C70="イベ","-",IF(E70=VLOOKUP(A70,スキル!$A:$K,11,0),0,IF(C70="ハピ",L70*10000,L70*30000)))</f>
        <v>180000</v>
      </c>
      <c r="P70" s="12" t="s">
        <v>128</v>
      </c>
    </row>
    <row r="71" spans="1:16" ht="18" customHeight="1">
      <c r="A71" s="11">
        <v>69</v>
      </c>
      <c r="B71" s="12"/>
      <c r="C71" s="12" t="s">
        <v>50</v>
      </c>
      <c r="D71" s="12" t="s">
        <v>129</v>
      </c>
      <c r="E71" s="12"/>
      <c r="F71" s="12"/>
      <c r="G71" s="6" t="str">
        <f>IF(E71="","",IF(E71=VLOOKUP(A71,スキル!$A:$K,11,0),"ス",VLOOKUP(A71,スキル!$A:$J,E71+4,FALSE)))</f>
        <v/>
      </c>
      <c r="H71" s="6" t="str">
        <f>IF(E71="","",IF(E71=VLOOKUP(A71,スキル!$A:$K,11,0),"キ",100/G71))</f>
        <v/>
      </c>
      <c r="I71" s="6" t="str">
        <f>IF(E71="","",IF(E71=VLOOKUP(A71,スキル!$A:$K,11,0),"ル",ROUND(F71/H71,1)))</f>
        <v/>
      </c>
      <c r="J71" s="8" t="str">
        <f>IF(E71="","",IF(E71=VLOOKUP(A71,スキル!$A:$K,11,0),"Ｍ",ROUND(G71-I71,0)))</f>
        <v/>
      </c>
      <c r="K71" s="6" t="str">
        <f ca="1">IF(E71="","",IF(E71=VLOOKUP(A71,スキル!$A:$K,11,0),"Ａ",IF(E71=VLOOKUP(A71,スキル!$A:$K,11,0)-1,0,SUM(OFFSET(スキル!$A$2,MATCH(A71,スキル!$A$3:$A$1048576,0),E71+4,1,5-E71)))))</f>
        <v/>
      </c>
      <c r="L71" s="8">
        <f>IF(E71="",VLOOKUP(A71,スキル!$A:$K,10,0),IF(E71=VLOOKUP(A71,スキル!$A:$K,11,0),"Ｘ",J71+K71))</f>
        <v>3</v>
      </c>
      <c r="M71" s="9" t="str">
        <f>IF(C71="イベ","-",VLOOKUP(A71,スキル!$A:$K,10,0)*IF(C71="ハピ",10000,30000))</f>
        <v>-</v>
      </c>
      <c r="N71" s="9" t="str">
        <f t="shared" si="0"/>
        <v>-</v>
      </c>
      <c r="O71" s="9" t="str">
        <f>IF(C71="イベ","-",IF(E71=VLOOKUP(A71,スキル!$A:$K,11,0),0,IF(C71="ハピ",L71*10000,L71*30000)))</f>
        <v>-</v>
      </c>
      <c r="P71" s="12" t="s">
        <v>130</v>
      </c>
    </row>
    <row r="72" spans="1:16" ht="18" customHeight="1">
      <c r="A72" s="11">
        <v>70</v>
      </c>
      <c r="B72" s="11">
        <v>33</v>
      </c>
      <c r="C72" s="12" t="s">
        <v>39</v>
      </c>
      <c r="D72" s="12" t="s">
        <v>131</v>
      </c>
      <c r="E72" s="11">
        <v>4</v>
      </c>
      <c r="F72" s="11">
        <v>14</v>
      </c>
      <c r="G72" s="6">
        <f>IF(E72="","",IF(E72=VLOOKUP(A72,スキル!$A:$K,11,0),"ス",VLOOKUP(A72,スキル!$A:$J,E72+4,FALSE)))</f>
        <v>7</v>
      </c>
      <c r="H72" s="6">
        <f>IF(E72="","",IF(E72=VLOOKUP(A72,スキル!$A:$K,11,0),"キ",100/G72))</f>
        <v>14.285714285714286</v>
      </c>
      <c r="I72" s="6">
        <f>IF(E72="","",IF(E72=VLOOKUP(A72,スキル!$A:$K,11,0),"ル",ROUND(F72/H72,1)))</f>
        <v>1</v>
      </c>
      <c r="J72" s="8">
        <f>IF(E72="","",IF(E72=VLOOKUP(A72,スキル!$A:$K,11,0),"Ｍ",ROUND(G72-I72,0)))</f>
        <v>6</v>
      </c>
      <c r="K72" s="6">
        <f ca="1">IF(E72="","",IF(E72=VLOOKUP(A72,スキル!$A:$K,11,0),"Ａ",IF(E72=VLOOKUP(A72,スキル!$A:$K,11,0)-1,0,SUM(OFFSET(スキル!$A$2,MATCH(A72,スキル!$A$3:$A$1048576,0),E72+4,1,5-E72)))))</f>
        <v>21</v>
      </c>
      <c r="L72" s="8">
        <f ca="1">IF(E72="",VLOOKUP(A72,スキル!$A:$K,10,0),IF(E72=VLOOKUP(A72,スキル!$A:$K,11,0),"Ｘ",J72+K72))</f>
        <v>27</v>
      </c>
      <c r="M72" s="9">
        <f>IF(C72="イベ","-",VLOOKUP(A72,スキル!$A:$K,10,0)*IF(C72="ハピ",10000,30000))</f>
        <v>1080000</v>
      </c>
      <c r="N72" s="9">
        <f t="shared" ca="1" si="0"/>
        <v>270000</v>
      </c>
      <c r="O72" s="9">
        <f ca="1">IF(C72="イベ","-",IF(E72=VLOOKUP(A72,スキル!$A:$K,11,0),0,IF(C72="ハピ",L72*10000,L72*30000)))</f>
        <v>810000</v>
      </c>
      <c r="P72" s="12" t="s">
        <v>132</v>
      </c>
    </row>
    <row r="73" spans="1:16" ht="18" customHeight="1">
      <c r="A73" s="11">
        <v>71</v>
      </c>
      <c r="B73" s="11">
        <v>34</v>
      </c>
      <c r="C73" s="12" t="s">
        <v>39</v>
      </c>
      <c r="D73" s="12" t="s">
        <v>133</v>
      </c>
      <c r="E73" s="11">
        <v>5</v>
      </c>
      <c r="F73" s="11">
        <v>85</v>
      </c>
      <c r="G73" s="6">
        <f>IF(E73="","",IF(E73=VLOOKUP(A73,スキル!$A:$K,11,0),"ス",VLOOKUP(A73,スキル!$A:$J,E73+4,FALSE)))</f>
        <v>21</v>
      </c>
      <c r="H73" s="6">
        <f>IF(E73="","",IF(E73=VLOOKUP(A73,スキル!$A:$K,11,0),"キ",100/G73))</f>
        <v>4.7619047619047619</v>
      </c>
      <c r="I73" s="6">
        <f>IF(E73="","",IF(E73=VLOOKUP(A73,スキル!$A:$K,11,0),"ル",ROUND(F73/H73,1)))</f>
        <v>17.899999999999999</v>
      </c>
      <c r="J73" s="8">
        <f>IF(E73="","",IF(E73=VLOOKUP(A73,スキル!$A:$K,11,0),"Ｍ",ROUND(G73-I73,0)))</f>
        <v>3</v>
      </c>
      <c r="K73" s="6">
        <f ca="1">IF(E73="","",IF(E73=VLOOKUP(A73,スキル!$A:$K,11,0),"Ａ",IF(E73=VLOOKUP(A73,スキル!$A:$K,11,0)-1,0,SUM(OFFSET(スキル!$A$2,MATCH(A73,スキル!$A$3:$A$1048576,0),E73+4,1,5-E73)))))</f>
        <v>0</v>
      </c>
      <c r="L73" s="8">
        <f ca="1">IF(E73="",VLOOKUP(A73,スキル!$A:$K,10,0),IF(E73=VLOOKUP(A73,スキル!$A:$K,11,0),"Ｘ",J73+K73))</f>
        <v>3</v>
      </c>
      <c r="M73" s="9">
        <f>IF(C73="イベ","-",VLOOKUP(A73,スキル!$A:$K,10,0)*IF(C73="ハピ",10000,30000))</f>
        <v>1080000</v>
      </c>
      <c r="N73" s="9">
        <f t="shared" ca="1" si="0"/>
        <v>990000</v>
      </c>
      <c r="O73" s="9">
        <f ca="1">IF(C73="イベ","-",IF(E73=VLOOKUP(A73,スキル!$A:$K,11,0),0,IF(C73="ハピ",L73*10000,L73*30000)))</f>
        <v>90000</v>
      </c>
      <c r="P73" s="12" t="s">
        <v>87</v>
      </c>
    </row>
    <row r="74" spans="1:16" ht="18" customHeight="1">
      <c r="A74" s="11">
        <v>72</v>
      </c>
      <c r="B74" s="11">
        <v>35</v>
      </c>
      <c r="C74" s="12" t="s">
        <v>39</v>
      </c>
      <c r="D74" s="12" t="s">
        <v>134</v>
      </c>
      <c r="E74" s="11">
        <v>4</v>
      </c>
      <c r="F74" s="11">
        <v>14</v>
      </c>
      <c r="G74" s="6">
        <f>IF(E74="","",IF(E74=VLOOKUP(A74,スキル!$A:$K,11,0),"ス",VLOOKUP(A74,スキル!$A:$J,E74+4,FALSE)))</f>
        <v>7</v>
      </c>
      <c r="H74" s="6">
        <f>IF(E74="","",IF(E74=VLOOKUP(A74,スキル!$A:$K,11,0),"キ",100/G74))</f>
        <v>14.285714285714286</v>
      </c>
      <c r="I74" s="6">
        <f>IF(E74="","",IF(E74=VLOOKUP(A74,スキル!$A:$K,11,0),"ル",ROUND(F74/H74,1)))</f>
        <v>1</v>
      </c>
      <c r="J74" s="8">
        <f>IF(E74="","",IF(E74=VLOOKUP(A74,スキル!$A:$K,11,0),"Ｍ",ROUND(G74-I74,0)))</f>
        <v>6</v>
      </c>
      <c r="K74" s="6">
        <f ca="1">IF(E74="","",IF(E74=VLOOKUP(A74,スキル!$A:$K,11,0),"Ａ",IF(E74=VLOOKUP(A74,スキル!$A:$K,11,0)-1,0,SUM(OFFSET(スキル!$A$2,MATCH(A74,スキル!$A$3:$A$1048576,0),E74+4,1,5-E74)))))</f>
        <v>21</v>
      </c>
      <c r="L74" s="8">
        <f ca="1">IF(E74="",VLOOKUP(A74,スキル!$A:$K,10,0),IF(E74=VLOOKUP(A74,スキル!$A:$K,11,0),"Ｘ",J74+K74))</f>
        <v>27</v>
      </c>
      <c r="M74" s="9">
        <f>IF(C74="イベ","-",VLOOKUP(A74,スキル!$A:$K,10,0)*IF(C74="ハピ",10000,30000))</f>
        <v>1080000</v>
      </c>
      <c r="N74" s="9">
        <f t="shared" ca="1" si="0"/>
        <v>270000</v>
      </c>
      <c r="O74" s="9">
        <f ca="1">IF(C74="イベ","-",IF(E74=VLOOKUP(A74,スキル!$A:$K,11,0),0,IF(C74="ハピ",L74*10000,L74*30000)))</f>
        <v>810000</v>
      </c>
      <c r="P74" s="12" t="s">
        <v>52</v>
      </c>
    </row>
    <row r="75" spans="1:16" ht="18" customHeight="1">
      <c r="A75" s="11">
        <v>73</v>
      </c>
      <c r="B75" s="12"/>
      <c r="C75" s="12" t="s">
        <v>47</v>
      </c>
      <c r="D75" s="12" t="s">
        <v>135</v>
      </c>
      <c r="E75" s="11">
        <v>3</v>
      </c>
      <c r="F75" s="11">
        <v>0</v>
      </c>
      <c r="G75" s="6">
        <f>IF(E75="","",IF(E75=VLOOKUP(A75,スキル!$A:$K,11,0),"ス",VLOOKUP(A75,スキル!$A:$J,E75+4,FALSE)))</f>
        <v>4</v>
      </c>
      <c r="H75" s="6">
        <f>IF(E75="","",IF(E75=VLOOKUP(A75,スキル!$A:$K,11,0),"キ",100/G75))</f>
        <v>25</v>
      </c>
      <c r="I75" s="6">
        <f>IF(E75="","",IF(E75=VLOOKUP(A75,スキル!$A:$K,11,0),"ル",ROUND(F75/H75,1)))</f>
        <v>0</v>
      </c>
      <c r="J75" s="8">
        <f>IF(E75="","",IF(E75=VLOOKUP(A75,スキル!$A:$K,11,0),"Ｍ",ROUND(G75-I75,0)))</f>
        <v>4</v>
      </c>
      <c r="K75" s="6">
        <f ca="1">IF(E75="","",IF(E75=VLOOKUP(A75,スキル!$A:$K,11,0),"Ａ",IF(E75=VLOOKUP(A75,スキル!$A:$K,11,0)-1,0,SUM(OFFSET(スキル!$A$2,MATCH(A75,スキル!$A$3:$A$1048576,0),E75+4,1,5-E75)))))</f>
        <v>28</v>
      </c>
      <c r="L75" s="8">
        <f ca="1">IF(E75="",VLOOKUP(A75,スキル!$A:$K,10,0),IF(E75=VLOOKUP(A75,スキル!$A:$K,11,0),"Ｘ",J75+K75))</f>
        <v>32</v>
      </c>
      <c r="M75" s="9">
        <f>IF(C75="イベ","-",VLOOKUP(A75,スキル!$A:$K,10,0)*IF(C75="ハピ",10000,30000))</f>
        <v>1080000</v>
      </c>
      <c r="N75" s="9">
        <f t="shared" ca="1" si="0"/>
        <v>120000</v>
      </c>
      <c r="O75" s="9">
        <f ca="1">IF(C75="イベ","-",IF(E75=VLOOKUP(A75,スキル!$A:$K,11,0),0,IF(C75="ハピ",L75*10000,L75*30000)))</f>
        <v>960000</v>
      </c>
      <c r="P75" s="12" t="s">
        <v>128</v>
      </c>
    </row>
    <row r="76" spans="1:16" ht="18" customHeight="1">
      <c r="A76" s="11">
        <v>74</v>
      </c>
      <c r="B76" s="12"/>
      <c r="C76" s="12" t="s">
        <v>50</v>
      </c>
      <c r="D76" s="12" t="s">
        <v>136</v>
      </c>
      <c r="E76" s="11">
        <v>1</v>
      </c>
      <c r="F76" s="11">
        <v>0</v>
      </c>
      <c r="G76" s="6">
        <f>IF(E76="","",IF(E76=VLOOKUP(A76,スキル!$A:$K,11,0),"ス",VLOOKUP(A76,スキル!$A:$J,E76+4,FALSE)))</f>
        <v>1</v>
      </c>
      <c r="H76" s="6">
        <f>IF(E76="","",IF(E76=VLOOKUP(A76,スキル!$A:$K,11,0),"キ",100/G76))</f>
        <v>100</v>
      </c>
      <c r="I76" s="6">
        <f>IF(E76="","",IF(E76=VLOOKUP(A76,スキル!$A:$K,11,0),"ル",ROUND(F76/H76,1)))</f>
        <v>0</v>
      </c>
      <c r="J76" s="8">
        <f>IF(E76="","",IF(E76=VLOOKUP(A76,スキル!$A:$K,11,0),"Ｍ",ROUND(G76-I76,0)))</f>
        <v>1</v>
      </c>
      <c r="K76" s="6">
        <f ca="1">IF(E76="","",IF(E76=VLOOKUP(A76,スキル!$A:$K,11,0),"Ａ",IF(E76=VLOOKUP(A76,スキル!$A:$K,11,0)-1,0,SUM(OFFSET(スキル!$A$2,MATCH(A76,スキル!$A$3:$A$1048576,0),E76+4,1,5-E76)))))</f>
        <v>1</v>
      </c>
      <c r="L76" s="8">
        <f ca="1">IF(E76="",VLOOKUP(A76,スキル!$A:$K,10,0),IF(E76=VLOOKUP(A76,スキル!$A:$K,11,0),"Ｘ",J76+K76))</f>
        <v>2</v>
      </c>
      <c r="M76" s="9" t="str">
        <f>IF(C76="イベ","-",VLOOKUP(A76,スキル!$A:$K,10,0)*IF(C76="ハピ",10000,30000))</f>
        <v>-</v>
      </c>
      <c r="N76" s="9" t="str">
        <f t="shared" si="0"/>
        <v>-</v>
      </c>
      <c r="O76" s="9" t="str">
        <f>IF(C76="イベ","-",IF(E76=VLOOKUP(A76,スキル!$A:$K,11,0),0,IF(C76="ハピ",L76*10000,L76*30000)))</f>
        <v>-</v>
      </c>
      <c r="P76" s="12" t="s">
        <v>137</v>
      </c>
    </row>
    <row r="77" spans="1:16" ht="18" customHeight="1">
      <c r="A77" s="11">
        <v>75</v>
      </c>
      <c r="B77" s="11">
        <v>36</v>
      </c>
      <c r="C77" s="12" t="s">
        <v>39</v>
      </c>
      <c r="D77" s="12" t="s">
        <v>138</v>
      </c>
      <c r="E77" s="11">
        <v>5</v>
      </c>
      <c r="F77" s="11">
        <v>23</v>
      </c>
      <c r="G77" s="6">
        <f>IF(E77="","",IF(E77=VLOOKUP(A77,スキル!$A:$K,11,0),"ス",VLOOKUP(A77,スキル!$A:$J,E77+4,FALSE)))</f>
        <v>21</v>
      </c>
      <c r="H77" s="6">
        <f>IF(E77="","",IF(E77=VLOOKUP(A77,スキル!$A:$K,11,0),"キ",100/G77))</f>
        <v>4.7619047619047619</v>
      </c>
      <c r="I77" s="6">
        <f>IF(E77="","",IF(E77=VLOOKUP(A77,スキル!$A:$K,11,0),"ル",ROUND(F77/H77,1)))</f>
        <v>4.8</v>
      </c>
      <c r="J77" s="8">
        <f>IF(E77="","",IF(E77=VLOOKUP(A77,スキル!$A:$K,11,0),"Ｍ",ROUND(G77-I77,0)))</f>
        <v>16</v>
      </c>
      <c r="K77" s="6">
        <f ca="1">IF(E77="","",IF(E77=VLOOKUP(A77,スキル!$A:$K,11,0),"Ａ",IF(E77=VLOOKUP(A77,スキル!$A:$K,11,0)-1,0,SUM(OFFSET(スキル!$A$2,MATCH(A77,スキル!$A$3:$A$1048576,0),E77+4,1,5-E77)))))</f>
        <v>0</v>
      </c>
      <c r="L77" s="8">
        <f ca="1">IF(E77="",VLOOKUP(A77,スキル!$A:$K,10,0),IF(E77=VLOOKUP(A77,スキル!$A:$K,11,0),"Ｘ",J77+K77))</f>
        <v>16</v>
      </c>
      <c r="M77" s="9">
        <f>IF(C77="イベ","-",VLOOKUP(A77,スキル!$A:$K,10,0)*IF(C77="ハピ",10000,30000))</f>
        <v>1080000</v>
      </c>
      <c r="N77" s="9">
        <f t="shared" ca="1" si="0"/>
        <v>600000</v>
      </c>
      <c r="O77" s="9">
        <f ca="1">IF(C77="イベ","-",IF(E77=VLOOKUP(A77,スキル!$A:$K,11,0),0,IF(C77="ハピ",L77*10000,L77*30000)))</f>
        <v>480000</v>
      </c>
      <c r="P77" s="12" t="s">
        <v>139</v>
      </c>
    </row>
    <row r="78" spans="1:16" ht="18" customHeight="1">
      <c r="A78" s="11">
        <v>76</v>
      </c>
      <c r="B78" s="11">
        <v>37</v>
      </c>
      <c r="C78" s="12" t="s">
        <v>39</v>
      </c>
      <c r="D78" s="12" t="s">
        <v>140</v>
      </c>
      <c r="E78" s="11">
        <v>4</v>
      </c>
      <c r="F78" s="11">
        <v>57</v>
      </c>
      <c r="G78" s="6">
        <f>IF(E78="","",IF(E78=VLOOKUP(A78,スキル!$A:$K,11,0),"ス",VLOOKUP(A78,スキル!$A:$J,E78+4,FALSE)))</f>
        <v>7</v>
      </c>
      <c r="H78" s="6">
        <f>IF(E78="","",IF(E78=VLOOKUP(A78,スキル!$A:$K,11,0),"キ",100/G78))</f>
        <v>14.285714285714286</v>
      </c>
      <c r="I78" s="6">
        <f>IF(E78="","",IF(E78=VLOOKUP(A78,スキル!$A:$K,11,0),"ル",ROUND(F78/H78,1)))</f>
        <v>4</v>
      </c>
      <c r="J78" s="8">
        <f>IF(E78="","",IF(E78=VLOOKUP(A78,スキル!$A:$K,11,0),"Ｍ",ROUND(G78-I78,0)))</f>
        <v>3</v>
      </c>
      <c r="K78" s="6">
        <f ca="1">IF(E78="","",IF(E78=VLOOKUP(A78,スキル!$A:$K,11,0),"Ａ",IF(E78=VLOOKUP(A78,スキル!$A:$K,11,0)-1,0,SUM(OFFSET(スキル!$A$2,MATCH(A78,スキル!$A$3:$A$1048576,0),E78+4,1,5-E78)))))</f>
        <v>21</v>
      </c>
      <c r="L78" s="8">
        <f ca="1">IF(E78="",VLOOKUP(A78,スキル!$A:$K,10,0),IF(E78=VLOOKUP(A78,スキル!$A:$K,11,0),"Ｘ",J78+K78))</f>
        <v>24</v>
      </c>
      <c r="M78" s="9">
        <f>IF(C78="イベ","-",VLOOKUP(A78,スキル!$A:$K,10,0)*IF(C78="ハピ",10000,30000))</f>
        <v>1080000</v>
      </c>
      <c r="N78" s="9">
        <f t="shared" ca="1" si="0"/>
        <v>360000</v>
      </c>
      <c r="O78" s="9">
        <f ca="1">IF(C78="イベ","-",IF(E78=VLOOKUP(A78,スキル!$A:$K,11,0),0,IF(C78="ハピ",L78*10000,L78*30000)))</f>
        <v>720000</v>
      </c>
      <c r="P78" s="12" t="s">
        <v>21</v>
      </c>
    </row>
    <row r="79" spans="1:16" ht="18" customHeight="1">
      <c r="A79" s="11">
        <v>77</v>
      </c>
      <c r="B79" s="11">
        <v>38</v>
      </c>
      <c r="C79" s="12" t="s">
        <v>39</v>
      </c>
      <c r="D79" s="12" t="s">
        <v>141</v>
      </c>
      <c r="E79" s="11">
        <v>3</v>
      </c>
      <c r="F79" s="11">
        <v>0</v>
      </c>
      <c r="G79" s="6">
        <f>IF(E79="","",IF(E79=VLOOKUP(A79,スキル!$A:$K,11,0),"ス",VLOOKUP(A79,スキル!$A:$J,E79+4,FALSE)))</f>
        <v>4</v>
      </c>
      <c r="H79" s="6">
        <f>IF(E79="","",IF(E79=VLOOKUP(A79,スキル!$A:$K,11,0),"キ",100/G79))</f>
        <v>25</v>
      </c>
      <c r="I79" s="6">
        <f>IF(E79="","",IF(E79=VLOOKUP(A79,スキル!$A:$K,11,0),"ル",ROUND(F79/H79,1)))</f>
        <v>0</v>
      </c>
      <c r="J79" s="8">
        <f>IF(E79="","",IF(E79=VLOOKUP(A79,スキル!$A:$K,11,0),"Ｍ",ROUND(G79-I79,0)))</f>
        <v>4</v>
      </c>
      <c r="K79" s="6">
        <f ca="1">IF(E79="","",IF(E79=VLOOKUP(A79,スキル!$A:$K,11,0),"Ａ",IF(E79=VLOOKUP(A79,スキル!$A:$K,11,0)-1,0,SUM(OFFSET(スキル!$A$2,MATCH(A79,スキル!$A$3:$A$1048576,0),E79+4,1,5-E79)))))</f>
        <v>27</v>
      </c>
      <c r="L79" s="8">
        <f ca="1">IF(E79="",VLOOKUP(A79,スキル!$A:$K,10,0),IF(E79=VLOOKUP(A79,スキル!$A:$K,11,0),"Ｘ",J79+K79))</f>
        <v>31</v>
      </c>
      <c r="M79" s="9">
        <f>IF(C79="イベ","-",VLOOKUP(A79,スキル!$A:$K,10,0)*IF(C79="ハピ",10000,30000))</f>
        <v>1050000</v>
      </c>
      <c r="N79" s="9">
        <f t="shared" ca="1" si="0"/>
        <v>120000</v>
      </c>
      <c r="O79" s="9">
        <f ca="1">IF(C79="イベ","-",IF(E79=VLOOKUP(A79,スキル!$A:$K,11,0),0,IF(C79="ハピ",L79*10000,L79*30000)))</f>
        <v>930000</v>
      </c>
      <c r="P79" s="12" t="s">
        <v>49</v>
      </c>
    </row>
    <row r="80" spans="1:16" ht="18" customHeight="1">
      <c r="A80" s="11">
        <v>78</v>
      </c>
      <c r="B80" s="11">
        <v>39</v>
      </c>
      <c r="C80" s="12" t="s">
        <v>39</v>
      </c>
      <c r="D80" s="12" t="s">
        <v>142</v>
      </c>
      <c r="E80" s="11">
        <v>4</v>
      </c>
      <c r="F80" s="11">
        <v>57</v>
      </c>
      <c r="G80" s="6">
        <f>IF(E80="","",IF(E80=VLOOKUP(A80,スキル!$A:$K,11,0),"ス",VLOOKUP(A80,スキル!$A:$J,E80+4,FALSE)))</f>
        <v>7</v>
      </c>
      <c r="H80" s="6">
        <f>IF(E80="","",IF(E80=VLOOKUP(A80,スキル!$A:$K,11,0),"キ",100/G80))</f>
        <v>14.285714285714286</v>
      </c>
      <c r="I80" s="6">
        <f>IF(E80="","",IF(E80=VLOOKUP(A80,スキル!$A:$K,11,0),"ル",ROUND(F80/H80,1)))</f>
        <v>4</v>
      </c>
      <c r="J80" s="8">
        <f>IF(E80="","",IF(E80=VLOOKUP(A80,スキル!$A:$K,11,0),"Ｍ",ROUND(G80-I80,0)))</f>
        <v>3</v>
      </c>
      <c r="K80" s="6">
        <f ca="1">IF(E80="","",IF(E80=VLOOKUP(A80,スキル!$A:$K,11,0),"Ａ",IF(E80=VLOOKUP(A80,スキル!$A:$K,11,0)-1,0,SUM(OFFSET(スキル!$A$2,MATCH(A80,スキル!$A$3:$A$1048576,0),E80+4,1,5-E80)))))</f>
        <v>21</v>
      </c>
      <c r="L80" s="8">
        <f ca="1">IF(E80="",VLOOKUP(A80,スキル!$A:$K,10,0),IF(E80=VLOOKUP(A80,スキル!$A:$K,11,0),"Ｘ",J80+K80))</f>
        <v>24</v>
      </c>
      <c r="M80" s="9">
        <f>IF(C80="イベ","-",VLOOKUP(A80,スキル!$A:$K,10,0)*IF(C80="ハピ",10000,30000))</f>
        <v>1080000</v>
      </c>
      <c r="N80" s="9">
        <f t="shared" ca="1" si="0"/>
        <v>360000</v>
      </c>
      <c r="O80" s="9">
        <f ca="1">IF(C80="イベ","-",IF(E80=VLOOKUP(A80,スキル!$A:$K,11,0),0,IF(C80="ハピ",L80*10000,L80*30000)))</f>
        <v>720000</v>
      </c>
      <c r="P80" s="12" t="s">
        <v>143</v>
      </c>
    </row>
    <row r="81" spans="1:16" ht="18" customHeight="1">
      <c r="A81" s="11">
        <v>79</v>
      </c>
      <c r="B81" s="12"/>
      <c r="C81" s="12" t="s">
        <v>47</v>
      </c>
      <c r="D81" s="12" t="s">
        <v>144</v>
      </c>
      <c r="E81" s="11">
        <v>2</v>
      </c>
      <c r="F81" s="11">
        <v>50</v>
      </c>
      <c r="G81" s="6">
        <f>IF(E81="","",IF(E81=VLOOKUP(A81,スキル!$A:$K,11,0),"ス",VLOOKUP(A81,スキル!$A:$J,E81+4,FALSE)))</f>
        <v>2</v>
      </c>
      <c r="H81" s="6">
        <f>IF(E81="","",IF(E81=VLOOKUP(A81,スキル!$A:$K,11,0),"キ",100/G81))</f>
        <v>50</v>
      </c>
      <c r="I81" s="6">
        <f>IF(E81="","",IF(E81=VLOOKUP(A81,スキル!$A:$K,11,0),"ル",ROUND(F81/H81,1)))</f>
        <v>1</v>
      </c>
      <c r="J81" s="8">
        <f>IF(E81="","",IF(E81=VLOOKUP(A81,スキル!$A:$K,11,0),"Ｍ",ROUND(G81-I81,0)))</f>
        <v>1</v>
      </c>
      <c r="K81" s="6">
        <f ca="1">IF(E81="","",IF(E81=VLOOKUP(A81,スキル!$A:$K,11,0),"Ａ",IF(E81=VLOOKUP(A81,スキル!$A:$K,11,0)-1,0,SUM(OFFSET(スキル!$A$2,MATCH(A81,スキル!$A$3:$A$1048576,0),E81+4,1,5-E81)))))</f>
        <v>32</v>
      </c>
      <c r="L81" s="8">
        <f ca="1">IF(E81="",VLOOKUP(A81,スキル!$A:$K,10,0),IF(E81=VLOOKUP(A81,スキル!$A:$K,11,0),"Ｘ",J81+K81))</f>
        <v>33</v>
      </c>
      <c r="M81" s="9">
        <f>IF(C81="イベ","-",VLOOKUP(A81,スキル!$A:$K,10,0)*IF(C81="ハピ",10000,30000))</f>
        <v>1080000</v>
      </c>
      <c r="N81" s="9">
        <f t="shared" ca="1" si="0"/>
        <v>90000</v>
      </c>
      <c r="O81" s="9">
        <f ca="1">IF(C81="イベ","-",IF(E81=VLOOKUP(A81,スキル!$A:$K,11,0),0,IF(C81="ハピ",L81*10000,L81*30000)))</f>
        <v>990000</v>
      </c>
      <c r="P81" s="12" t="s">
        <v>145</v>
      </c>
    </row>
    <row r="82" spans="1:16" ht="18" customHeight="1">
      <c r="A82" s="11">
        <v>80</v>
      </c>
      <c r="B82" s="11">
        <v>40</v>
      </c>
      <c r="C82" s="12" t="s">
        <v>39</v>
      </c>
      <c r="D82" s="12" t="s">
        <v>146</v>
      </c>
      <c r="E82" s="11">
        <v>4</v>
      </c>
      <c r="F82" s="11">
        <v>71</v>
      </c>
      <c r="G82" s="6">
        <f>IF(E82="","",IF(E82=VLOOKUP(A82,スキル!$A:$K,11,0),"ス",VLOOKUP(A82,スキル!$A:$J,E82+4,FALSE)))</f>
        <v>7</v>
      </c>
      <c r="H82" s="6">
        <f>IF(E82="","",IF(E82=VLOOKUP(A82,スキル!$A:$K,11,0),"キ",100/G82))</f>
        <v>14.285714285714286</v>
      </c>
      <c r="I82" s="6">
        <f>IF(E82="","",IF(E82=VLOOKUP(A82,スキル!$A:$K,11,0),"ル",ROUND(F82/H82,1)))</f>
        <v>5</v>
      </c>
      <c r="J82" s="8">
        <f>IF(E82="","",IF(E82=VLOOKUP(A82,スキル!$A:$K,11,0),"Ｍ",ROUND(G82-I82,0)))</f>
        <v>2</v>
      </c>
      <c r="K82" s="6">
        <f ca="1">IF(E82="","",IF(E82=VLOOKUP(A82,スキル!$A:$K,11,0),"Ａ",IF(E82=VLOOKUP(A82,スキル!$A:$K,11,0)-1,0,SUM(OFFSET(スキル!$A$2,MATCH(A82,スキル!$A$3:$A$1048576,0),E82+4,1,5-E82)))))</f>
        <v>21</v>
      </c>
      <c r="L82" s="8">
        <f ca="1">IF(E82="",VLOOKUP(A82,スキル!$A:$K,10,0),IF(E82=VLOOKUP(A82,スキル!$A:$K,11,0),"Ｘ",J82+K82))</f>
        <v>23</v>
      </c>
      <c r="M82" s="9">
        <f>IF(C82="イベ","-",VLOOKUP(A82,スキル!$A:$K,10,0)*IF(C82="ハピ",10000,30000))</f>
        <v>1080000</v>
      </c>
      <c r="N82" s="9">
        <f t="shared" ca="1" si="0"/>
        <v>390000</v>
      </c>
      <c r="O82" s="9">
        <f ca="1">IF(C82="イベ","-",IF(E82=VLOOKUP(A82,スキル!$A:$K,11,0),0,IF(C82="ハピ",L82*10000,L82*30000)))</f>
        <v>690000</v>
      </c>
      <c r="P82" s="12" t="s">
        <v>38</v>
      </c>
    </row>
    <row r="83" spans="1:16" ht="18" customHeight="1">
      <c r="A83" s="11">
        <v>81</v>
      </c>
      <c r="B83" s="12"/>
      <c r="C83" s="12" t="s">
        <v>50</v>
      </c>
      <c r="D83" s="12" t="s">
        <v>147</v>
      </c>
      <c r="E83" s="11">
        <v>1</v>
      </c>
      <c r="F83" s="11">
        <v>0</v>
      </c>
      <c r="G83" s="6">
        <f>IF(E83="","",IF(E83=VLOOKUP(A83,スキル!$A:$K,11,0),"ス",VLOOKUP(A83,スキル!$A:$J,E83+4,FALSE)))</f>
        <v>2</v>
      </c>
      <c r="H83" s="6">
        <f>IF(E83="","",IF(E83=VLOOKUP(A83,スキル!$A:$K,11,0),"キ",100/G83))</f>
        <v>50</v>
      </c>
      <c r="I83" s="6">
        <f>IF(E83="","",IF(E83=VLOOKUP(A83,スキル!$A:$K,11,0),"ル",ROUND(F83/H83,1)))</f>
        <v>0</v>
      </c>
      <c r="J83" s="8">
        <f>IF(E83="","",IF(E83=VLOOKUP(A83,スキル!$A:$K,11,0),"Ｍ",ROUND(G83-I83,0)))</f>
        <v>2</v>
      </c>
      <c r="K83" s="6">
        <f ca="1">IF(E83="","",IF(E83=VLOOKUP(A83,スキル!$A:$K,11,0),"Ａ",IF(E83=VLOOKUP(A83,スキル!$A:$K,11,0)-1,0,SUM(OFFSET(スキル!$A$2,MATCH(A83,スキル!$A$3:$A$1048576,0),E83+4,1,5-E83)))))</f>
        <v>2</v>
      </c>
      <c r="L83" s="8">
        <f ca="1">IF(E83="",VLOOKUP(A83,スキル!$A:$K,10,0),IF(E83=VLOOKUP(A83,スキル!$A:$K,11,0),"Ｘ",J83+K83))</f>
        <v>4</v>
      </c>
      <c r="M83" s="9" t="str">
        <f>IF(C83="イベ","-",VLOOKUP(A83,スキル!$A:$K,10,0)*IF(C83="ハピ",10000,30000))</f>
        <v>-</v>
      </c>
      <c r="N83" s="9" t="str">
        <f t="shared" si="0"/>
        <v>-</v>
      </c>
      <c r="O83" s="9" t="str">
        <f>IF(C83="イベ","-",IF(E83=VLOOKUP(A83,スキル!$A:$K,11,0),0,IF(C83="ハピ",L83*10000,L83*30000)))</f>
        <v>-</v>
      </c>
      <c r="P83" s="12" t="s">
        <v>23</v>
      </c>
    </row>
    <row r="84" spans="1:16" ht="18" customHeight="1">
      <c r="A84" s="11">
        <v>82</v>
      </c>
      <c r="B84" s="11">
        <v>41</v>
      </c>
      <c r="C84" s="12" t="s">
        <v>39</v>
      </c>
      <c r="D84" s="12" t="s">
        <v>148</v>
      </c>
      <c r="E84" s="11">
        <v>5</v>
      </c>
      <c r="F84" s="11">
        <v>19</v>
      </c>
      <c r="G84" s="6">
        <f>IF(E84="","",IF(E84=VLOOKUP(A84,スキル!$A:$K,11,0),"ス",VLOOKUP(A84,スキル!$A:$J,E84+4,FALSE)))</f>
        <v>21</v>
      </c>
      <c r="H84" s="6">
        <f>IF(E84="","",IF(E84=VLOOKUP(A84,スキル!$A:$K,11,0),"キ",100/G84))</f>
        <v>4.7619047619047619</v>
      </c>
      <c r="I84" s="6">
        <f>IF(E84="","",IF(E84=VLOOKUP(A84,スキル!$A:$K,11,0),"ル",ROUND(F84/H84,1)))</f>
        <v>4</v>
      </c>
      <c r="J84" s="8">
        <f>IF(E84="","",IF(E84=VLOOKUP(A84,スキル!$A:$K,11,0),"Ｍ",ROUND(G84-I84,0)))</f>
        <v>17</v>
      </c>
      <c r="K84" s="6">
        <f ca="1">IF(E84="","",IF(E84=VLOOKUP(A84,スキル!$A:$K,11,0),"Ａ",IF(E84=VLOOKUP(A84,スキル!$A:$K,11,0)-1,0,SUM(OFFSET(スキル!$A$2,MATCH(A84,スキル!$A$3:$A$1048576,0),E84+4,1,5-E84)))))</f>
        <v>0</v>
      </c>
      <c r="L84" s="8">
        <f ca="1">IF(E84="",VLOOKUP(A84,スキル!$A:$K,10,0),IF(E84=VLOOKUP(A84,スキル!$A:$K,11,0),"Ｘ",J84+K84))</f>
        <v>17</v>
      </c>
      <c r="M84" s="9">
        <f>IF(C84="イベ","-",VLOOKUP(A84,スキル!$A:$K,10,0)*IF(C84="ハピ",10000,30000))</f>
        <v>1080000</v>
      </c>
      <c r="N84" s="9">
        <f t="shared" ca="1" si="0"/>
        <v>570000</v>
      </c>
      <c r="O84" s="9">
        <f ca="1">IF(C84="イベ","-",IF(E84=VLOOKUP(A84,スキル!$A:$K,11,0),0,IF(C84="ハピ",L84*10000,L84*30000)))</f>
        <v>510000</v>
      </c>
      <c r="P84" s="12" t="s">
        <v>149</v>
      </c>
    </row>
    <row r="85" spans="1:16" ht="18" customHeight="1">
      <c r="A85" s="11">
        <v>83</v>
      </c>
      <c r="B85" s="11">
        <v>42</v>
      </c>
      <c r="C85" s="12" t="s">
        <v>39</v>
      </c>
      <c r="D85" s="12" t="s">
        <v>150</v>
      </c>
      <c r="E85" s="11">
        <v>5</v>
      </c>
      <c r="F85" s="11">
        <v>14</v>
      </c>
      <c r="G85" s="6">
        <f>IF(E85="","",IF(E85=VLOOKUP(A85,スキル!$A:$K,11,0),"ス",VLOOKUP(A85,スキル!$A:$J,E85+4,FALSE)))</f>
        <v>21</v>
      </c>
      <c r="H85" s="6">
        <f>IF(E85="","",IF(E85=VLOOKUP(A85,スキル!$A:$K,11,0),"キ",100/G85))</f>
        <v>4.7619047619047619</v>
      </c>
      <c r="I85" s="6">
        <f>IF(E85="","",IF(E85=VLOOKUP(A85,スキル!$A:$K,11,0),"ル",ROUND(F85/H85,1)))</f>
        <v>2.9</v>
      </c>
      <c r="J85" s="8">
        <f>IF(E85="","",IF(E85=VLOOKUP(A85,スキル!$A:$K,11,0),"Ｍ",ROUND(G85-I85,0)))</f>
        <v>18</v>
      </c>
      <c r="K85" s="6">
        <f ca="1">IF(E85="","",IF(E85=VLOOKUP(A85,スキル!$A:$K,11,0),"Ａ",IF(E85=VLOOKUP(A85,スキル!$A:$K,11,0)-1,0,SUM(OFFSET(スキル!$A$2,MATCH(A85,スキル!$A$3:$A$1048576,0),E85+4,1,5-E85)))))</f>
        <v>0</v>
      </c>
      <c r="L85" s="8">
        <f ca="1">IF(E85="",VLOOKUP(A85,スキル!$A:$K,10,0),IF(E85=VLOOKUP(A85,スキル!$A:$K,11,0),"Ｘ",J85+K85))</f>
        <v>18</v>
      </c>
      <c r="M85" s="9">
        <f>IF(C85="イベ","-",VLOOKUP(A85,スキル!$A:$K,10,0)*IF(C85="ハピ",10000,30000))</f>
        <v>1080000</v>
      </c>
      <c r="N85" s="9">
        <f t="shared" ca="1" si="0"/>
        <v>540000</v>
      </c>
      <c r="O85" s="9">
        <f ca="1">IF(C85="イベ","-",IF(E85=VLOOKUP(A85,スキル!$A:$K,11,0),0,IF(C85="ハピ",L85*10000,L85*30000)))</f>
        <v>540000</v>
      </c>
      <c r="P85" s="12" t="s">
        <v>23</v>
      </c>
    </row>
    <row r="86" spans="1:16" ht="18" customHeight="1">
      <c r="A86" s="11">
        <v>84</v>
      </c>
      <c r="B86" s="12"/>
      <c r="C86" s="12" t="s">
        <v>50</v>
      </c>
      <c r="D86" s="12" t="s">
        <v>151</v>
      </c>
      <c r="E86" s="12"/>
      <c r="F86" s="12"/>
      <c r="G86" s="6" t="str">
        <f>IF(E86="","",IF(E86=VLOOKUP(A86,スキル!$A:$K,11,0),"ス",VLOOKUP(A86,スキル!$A:$J,E86+4,FALSE)))</f>
        <v/>
      </c>
      <c r="H86" s="6" t="str">
        <f>IF(E86="","",IF(E86=VLOOKUP(A86,スキル!$A:$K,11,0),"キ",100/G86))</f>
        <v/>
      </c>
      <c r="I86" s="6" t="str">
        <f>IF(E86="","",IF(E86=VLOOKUP(A86,スキル!$A:$K,11,0),"ル",ROUND(F86/H86,1)))</f>
        <v/>
      </c>
      <c r="J86" s="8" t="str">
        <f>IF(E86="","",IF(E86=VLOOKUP(A86,スキル!$A:$K,11,0),"Ｍ",ROUND(G86-I86,0)))</f>
        <v/>
      </c>
      <c r="K86" s="6" t="str">
        <f ca="1">IF(E86="","",IF(E86=VLOOKUP(A86,スキル!$A:$K,11,0),"Ａ",IF(E86=VLOOKUP(A86,スキル!$A:$K,11,0)-1,0,SUM(OFFSET(スキル!$A$2,MATCH(A86,スキル!$A$3:$A$1048576,0),E86+4,1,5-E86)))))</f>
        <v/>
      </c>
      <c r="L86" s="8">
        <f>IF(E86="",VLOOKUP(A86,スキル!$A:$K,10,0),IF(E86=VLOOKUP(A86,スキル!$A:$K,11,0),"Ｘ",J86+K86))</f>
        <v>17</v>
      </c>
      <c r="M86" s="9" t="str">
        <f>IF(C86="イベ","-",VLOOKUP(A86,スキル!$A:$K,10,0)*IF(C86="ハピ",10000,30000))</f>
        <v>-</v>
      </c>
      <c r="N86" s="9" t="str">
        <f t="shared" si="0"/>
        <v>-</v>
      </c>
      <c r="O86" s="9" t="str">
        <f>IF(C86="イベ","-",IF(E86=VLOOKUP(A86,スキル!$A:$K,11,0),0,IF(C86="ハピ",L86*10000,L86*30000)))</f>
        <v>-</v>
      </c>
      <c r="P86" s="12" t="s">
        <v>152</v>
      </c>
    </row>
    <row r="87" spans="1:16" ht="18" customHeight="1">
      <c r="A87" s="11">
        <v>85</v>
      </c>
      <c r="B87" s="11">
        <v>43</v>
      </c>
      <c r="C87" s="12" t="s">
        <v>39</v>
      </c>
      <c r="D87" s="12" t="s">
        <v>153</v>
      </c>
      <c r="E87" s="11">
        <v>5</v>
      </c>
      <c r="F87" s="11">
        <v>23</v>
      </c>
      <c r="G87" s="6">
        <f>IF(E87="","",IF(E87=VLOOKUP(A87,スキル!$A:$K,11,0),"ス",VLOOKUP(A87,スキル!$A:$J,E87+4,FALSE)))</f>
        <v>21</v>
      </c>
      <c r="H87" s="6">
        <f>IF(E87="","",IF(E87=VLOOKUP(A87,スキル!$A:$K,11,0),"キ",100/G87))</f>
        <v>4.7619047619047619</v>
      </c>
      <c r="I87" s="6">
        <f>IF(E87="","",IF(E87=VLOOKUP(A87,スキル!$A:$K,11,0),"ル",ROUND(F87/H87,1)))</f>
        <v>4.8</v>
      </c>
      <c r="J87" s="8">
        <f>IF(E87="","",IF(E87=VLOOKUP(A87,スキル!$A:$K,11,0),"Ｍ",ROUND(G87-I87,0)))</f>
        <v>16</v>
      </c>
      <c r="K87" s="6">
        <f ca="1">IF(E87="","",IF(E87=VLOOKUP(A87,スキル!$A:$K,11,0),"Ａ",IF(E87=VLOOKUP(A87,スキル!$A:$K,11,0)-1,0,SUM(OFFSET(スキル!$A$2,MATCH(A87,スキル!$A$3:$A$1048576,0),E87+4,1,5-E87)))))</f>
        <v>0</v>
      </c>
      <c r="L87" s="8">
        <f ca="1">IF(E87="",VLOOKUP(A87,スキル!$A:$K,10,0),IF(E87=VLOOKUP(A87,スキル!$A:$K,11,0),"Ｘ",J87+K87))</f>
        <v>16</v>
      </c>
      <c r="M87" s="9">
        <f>IF(C87="イベ","-",VLOOKUP(A87,スキル!$A:$K,10,0)*IF(C87="ハピ",10000,30000))</f>
        <v>1080000</v>
      </c>
      <c r="N87" s="9">
        <f t="shared" ca="1" si="0"/>
        <v>600000</v>
      </c>
      <c r="O87" s="9">
        <f ca="1">IF(C87="イベ","-",IF(E87=VLOOKUP(A87,スキル!$A:$K,11,0),0,IF(C87="ハピ",L87*10000,L87*30000)))</f>
        <v>480000</v>
      </c>
      <c r="P87" s="12" t="s">
        <v>42</v>
      </c>
    </row>
    <row r="88" spans="1:16" ht="18" customHeight="1">
      <c r="A88" s="11">
        <v>86</v>
      </c>
      <c r="B88" s="12"/>
      <c r="C88" s="12" t="s">
        <v>47</v>
      </c>
      <c r="D88" s="12" t="s">
        <v>154</v>
      </c>
      <c r="E88" s="11">
        <v>3</v>
      </c>
      <c r="F88" s="11">
        <v>25</v>
      </c>
      <c r="G88" s="6">
        <f>IF(E88="","",IF(E88=VLOOKUP(A88,スキル!$A:$K,11,0),"ス",VLOOKUP(A88,スキル!$A:$J,E88+4,FALSE)))</f>
        <v>4</v>
      </c>
      <c r="H88" s="6">
        <f>IF(E88="","",IF(E88=VLOOKUP(A88,スキル!$A:$K,11,0),"キ",100/G88))</f>
        <v>25</v>
      </c>
      <c r="I88" s="6">
        <f>IF(E88="","",IF(E88=VLOOKUP(A88,スキル!$A:$K,11,0),"ル",ROUND(F88/H88,1)))</f>
        <v>1</v>
      </c>
      <c r="J88" s="8">
        <f>IF(E88="","",IF(E88=VLOOKUP(A88,スキル!$A:$K,11,0),"Ｍ",ROUND(G88-I88,0)))</f>
        <v>3</v>
      </c>
      <c r="K88" s="6">
        <f ca="1">IF(E88="","",IF(E88=VLOOKUP(A88,スキル!$A:$K,11,0),"Ａ",IF(E88=VLOOKUP(A88,スキル!$A:$K,11,0)-1,0,SUM(OFFSET(スキル!$A$2,MATCH(A88,スキル!$A$3:$A$1048576,0),E88+4,1,5-E88)))))</f>
        <v>27</v>
      </c>
      <c r="L88" s="8">
        <f ca="1">IF(E88="",VLOOKUP(A88,スキル!$A:$K,10,0),IF(E88=VLOOKUP(A88,スキル!$A:$K,11,0),"Ｘ",J88+K88))</f>
        <v>30</v>
      </c>
      <c r="M88" s="9">
        <f>IF(C88="イベ","-",VLOOKUP(A88,スキル!$A:$K,10,0)*IF(C88="ハピ",10000,30000))</f>
        <v>1050000</v>
      </c>
      <c r="N88" s="9">
        <f t="shared" ca="1" si="0"/>
        <v>150000</v>
      </c>
      <c r="O88" s="9">
        <f ca="1">IF(C88="イベ","-",IF(E88=VLOOKUP(A88,スキル!$A:$K,11,0),0,IF(C88="ハピ",L88*10000,L88*30000)))</f>
        <v>900000</v>
      </c>
      <c r="P88" s="12" t="s">
        <v>155</v>
      </c>
    </row>
    <row r="89" spans="1:16" ht="18" customHeight="1">
      <c r="A89" s="11">
        <v>87</v>
      </c>
      <c r="B89" s="12"/>
      <c r="C89" s="12" t="s">
        <v>47</v>
      </c>
      <c r="D89" s="12" t="s">
        <v>156</v>
      </c>
      <c r="E89" s="11">
        <v>2</v>
      </c>
      <c r="F89" s="11">
        <v>0</v>
      </c>
      <c r="G89" s="6">
        <f>IF(E89="","",IF(E89=VLOOKUP(A89,スキル!$A:$K,11,0),"ス",VLOOKUP(A89,スキル!$A:$J,E89+4,FALSE)))</f>
        <v>2</v>
      </c>
      <c r="H89" s="6">
        <f>IF(E89="","",IF(E89=VLOOKUP(A89,スキル!$A:$K,11,0),"キ",100/G89))</f>
        <v>50</v>
      </c>
      <c r="I89" s="6">
        <f>IF(E89="","",IF(E89=VLOOKUP(A89,スキル!$A:$K,11,0),"ル",ROUND(F89/H89,1)))</f>
        <v>0</v>
      </c>
      <c r="J89" s="8">
        <f>IF(E89="","",IF(E89=VLOOKUP(A89,スキル!$A:$K,11,0),"Ｍ",ROUND(G89-I89,0)))</f>
        <v>2</v>
      </c>
      <c r="K89" s="6">
        <f ca="1">IF(E89="","",IF(E89=VLOOKUP(A89,スキル!$A:$K,11,0),"Ａ",IF(E89=VLOOKUP(A89,スキル!$A:$K,11,0)-1,0,SUM(OFFSET(スキル!$A$2,MATCH(A89,スキル!$A$3:$A$1048576,0),E89+4,1,5-E89)))))</f>
        <v>31</v>
      </c>
      <c r="L89" s="8">
        <f ca="1">IF(E89="",VLOOKUP(A89,スキル!$A:$K,10,0),IF(E89=VLOOKUP(A89,スキル!$A:$K,11,0),"Ｘ",J89+K89))</f>
        <v>33</v>
      </c>
      <c r="M89" s="9">
        <f>IF(C89="イベ","-",VLOOKUP(A89,スキル!$A:$K,10,0)*IF(C89="ハピ",10000,30000))</f>
        <v>1050000</v>
      </c>
      <c r="N89" s="9">
        <f t="shared" ca="1" si="0"/>
        <v>60000</v>
      </c>
      <c r="O89" s="9">
        <f ca="1">IF(C89="イベ","-",IF(E89=VLOOKUP(A89,スキル!$A:$K,11,0),0,IF(C89="ハピ",L89*10000,L89*30000)))</f>
        <v>990000</v>
      </c>
      <c r="P89" s="12" t="s">
        <v>157</v>
      </c>
    </row>
    <row r="90" spans="1:16" ht="18" customHeight="1">
      <c r="A90" s="11">
        <v>88</v>
      </c>
      <c r="B90" s="12"/>
      <c r="C90" s="12" t="s">
        <v>47</v>
      </c>
      <c r="D90" s="12" t="s">
        <v>158</v>
      </c>
      <c r="E90" s="11">
        <v>2</v>
      </c>
      <c r="F90" s="11">
        <v>0</v>
      </c>
      <c r="G90" s="6">
        <f>IF(E90="","",IF(E90=VLOOKUP(A90,スキル!$A:$K,11,0),"ス",VLOOKUP(A90,スキル!$A:$J,E90+4,FALSE)))</f>
        <v>2</v>
      </c>
      <c r="H90" s="6">
        <f>IF(E90="","",IF(E90=VLOOKUP(A90,スキル!$A:$K,11,0),"キ",100/G90))</f>
        <v>50</v>
      </c>
      <c r="I90" s="6">
        <f>IF(E90="","",IF(E90=VLOOKUP(A90,スキル!$A:$K,11,0),"ル",ROUND(F90/H90,1)))</f>
        <v>0</v>
      </c>
      <c r="J90" s="8">
        <f>IF(E90="","",IF(E90=VLOOKUP(A90,スキル!$A:$K,11,0),"Ｍ",ROUND(G90-I90,0)))</f>
        <v>2</v>
      </c>
      <c r="K90" s="6">
        <f ca="1">IF(E90="","",IF(E90=VLOOKUP(A90,スキル!$A:$K,11,0),"Ａ",IF(E90=VLOOKUP(A90,スキル!$A:$K,11,0)-1,0,SUM(OFFSET(スキル!$A$2,MATCH(A90,スキル!$A$3:$A$1048576,0),E90+4,1,5-E90)))))</f>
        <v>25</v>
      </c>
      <c r="L90" s="8">
        <f ca="1">IF(E90="",VLOOKUP(A90,スキル!$A:$K,10,0),IF(E90=VLOOKUP(A90,スキル!$A:$K,11,0),"Ｘ",J90+K90))</f>
        <v>27</v>
      </c>
      <c r="M90" s="9">
        <f>IF(C90="イベ","-",VLOOKUP(A90,スキル!$A:$K,10,0)*IF(C90="ハピ",10000,30000))</f>
        <v>870000</v>
      </c>
      <c r="N90" s="9">
        <f t="shared" ca="1" si="0"/>
        <v>60000</v>
      </c>
      <c r="O90" s="9">
        <f ca="1">IF(C90="イベ","-",IF(E90=VLOOKUP(A90,スキル!$A:$K,11,0),0,IF(C90="ハピ",L90*10000,L90*30000)))</f>
        <v>810000</v>
      </c>
      <c r="P90" s="12" t="s">
        <v>25</v>
      </c>
    </row>
    <row r="91" spans="1:16" ht="18" customHeight="1">
      <c r="A91" s="11">
        <v>89</v>
      </c>
      <c r="B91" s="12"/>
      <c r="C91" s="12" t="s">
        <v>47</v>
      </c>
      <c r="D91" s="12" t="s">
        <v>159</v>
      </c>
      <c r="E91" s="11">
        <v>3</v>
      </c>
      <c r="F91" s="11">
        <v>50</v>
      </c>
      <c r="G91" s="6">
        <f>IF(E91="","",IF(E91=VLOOKUP(A91,スキル!$A:$K,11,0),"ス",VLOOKUP(A91,スキル!$A:$J,E91+4,FALSE)))</f>
        <v>4</v>
      </c>
      <c r="H91" s="6">
        <f>IF(E91="","",IF(E91=VLOOKUP(A91,スキル!$A:$K,11,0),"キ",100/G91))</f>
        <v>25</v>
      </c>
      <c r="I91" s="6">
        <f>IF(E91="","",IF(E91=VLOOKUP(A91,スキル!$A:$K,11,0),"ル",ROUND(F91/H91,1)))</f>
        <v>2</v>
      </c>
      <c r="J91" s="8">
        <f>IF(E91="","",IF(E91=VLOOKUP(A91,スキル!$A:$K,11,0),"Ｍ",ROUND(G91-I91,0)))</f>
        <v>2</v>
      </c>
      <c r="K91" s="6">
        <f ca="1">IF(E91="","",IF(E91=VLOOKUP(A91,スキル!$A:$K,11,0),"Ａ",IF(E91=VLOOKUP(A91,スキル!$A:$K,11,0)-1,0,SUM(OFFSET(スキル!$A$2,MATCH(A91,スキル!$A$3:$A$1048576,0),E91+4,1,5-E91)))))</f>
        <v>21</v>
      </c>
      <c r="L91" s="8">
        <f ca="1">IF(E91="",VLOOKUP(A91,スキル!$A:$K,10,0),IF(E91=VLOOKUP(A91,スキル!$A:$K,11,0),"Ｘ",J91+K91))</f>
        <v>23</v>
      </c>
      <c r="M91" s="9">
        <f>IF(C91="イベ","-",VLOOKUP(A91,スキル!$A:$K,10,0)*IF(C91="ハピ",10000,30000))</f>
        <v>870000</v>
      </c>
      <c r="N91" s="9">
        <f t="shared" ca="1" si="0"/>
        <v>180000</v>
      </c>
      <c r="O91" s="9">
        <f ca="1">IF(C91="イベ","-",IF(E91=VLOOKUP(A91,スキル!$A:$K,11,0),0,IF(C91="ハピ",L91*10000,L91*30000)))</f>
        <v>690000</v>
      </c>
      <c r="P91" s="12" t="s">
        <v>27</v>
      </c>
    </row>
    <row r="92" spans="1:16" ht="18" customHeight="1">
      <c r="A92" s="11">
        <v>90</v>
      </c>
      <c r="B92" s="12"/>
      <c r="C92" s="12" t="s">
        <v>50</v>
      </c>
      <c r="D92" s="12" t="s">
        <v>160</v>
      </c>
      <c r="E92" s="12"/>
      <c r="F92" s="12"/>
      <c r="G92" s="6" t="str">
        <f>IF(E92="","",IF(E92=VLOOKUP(A92,スキル!$A:$K,11,0),"ス",VLOOKUP(A92,スキル!$A:$J,E92+4,FALSE)))</f>
        <v/>
      </c>
      <c r="H92" s="6" t="str">
        <f>IF(E92="","",IF(E92=VLOOKUP(A92,スキル!$A:$K,11,0),"キ",100/G92))</f>
        <v/>
      </c>
      <c r="I92" s="6" t="str">
        <f>IF(E92="","",IF(E92=VLOOKUP(A92,スキル!$A:$K,11,0),"ル",ROUND(F92/H92,1)))</f>
        <v/>
      </c>
      <c r="J92" s="8" t="str">
        <f>IF(E92="","",IF(E92=VLOOKUP(A92,スキル!$A:$K,11,0),"Ｍ",ROUND(G92-I92,0)))</f>
        <v/>
      </c>
      <c r="K92" s="6" t="str">
        <f ca="1">IF(E92="","",IF(E92=VLOOKUP(A92,スキル!$A:$K,11,0),"Ａ",IF(E92=VLOOKUP(A92,スキル!$A:$K,11,0)-1,0,SUM(OFFSET(スキル!$A$2,MATCH(A92,スキル!$A$3:$A$1048576,0),E92+4,1,5-E92)))))</f>
        <v/>
      </c>
      <c r="L92" s="8">
        <f>IF(E92="",VLOOKUP(A92,スキル!$A:$K,10,0),IF(E92=VLOOKUP(A92,スキル!$A:$K,11,0),"Ｘ",J92+K92))</f>
        <v>5</v>
      </c>
      <c r="M92" s="9" t="str">
        <f>IF(C92="イベ","-",VLOOKUP(A92,スキル!$A:$K,10,0)*IF(C92="ハピ",10000,30000))</f>
        <v>-</v>
      </c>
      <c r="N92" s="9" t="str">
        <f t="shared" si="0"/>
        <v>-</v>
      </c>
      <c r="O92" s="9" t="str">
        <f>IF(C92="イベ","-",IF(E92=VLOOKUP(A92,スキル!$A:$K,11,0),0,IF(C92="ハピ",L92*10000,L92*30000)))</f>
        <v>-</v>
      </c>
      <c r="P92" s="12" t="s">
        <v>23</v>
      </c>
    </row>
    <row r="93" spans="1:16" ht="18" customHeight="1">
      <c r="A93" s="11">
        <v>91</v>
      </c>
      <c r="B93" s="12"/>
      <c r="C93" s="12" t="s">
        <v>47</v>
      </c>
      <c r="D93" s="12" t="s">
        <v>161</v>
      </c>
      <c r="E93" s="12"/>
      <c r="F93" s="12"/>
      <c r="G93" s="6" t="str">
        <f>IF(E93="","",IF(E93=VLOOKUP(A93,スキル!$A:$K,11,0),"ス",VLOOKUP(A93,スキル!$A:$J,E93+4,FALSE)))</f>
        <v/>
      </c>
      <c r="H93" s="6" t="str">
        <f>IF(E93="","",IF(E93=VLOOKUP(A93,スキル!$A:$K,11,0),"キ",100/G93))</f>
        <v/>
      </c>
      <c r="I93" s="6" t="str">
        <f>IF(E93="","",IF(E93=VLOOKUP(A93,スキル!$A:$K,11,0),"ル",ROUND(F93/H93,1)))</f>
        <v/>
      </c>
      <c r="J93" s="8" t="str">
        <f>IF(E93="","",IF(E93=VLOOKUP(A93,スキル!$A:$K,11,0),"Ｍ",ROUND(G93-I93,0)))</f>
        <v/>
      </c>
      <c r="K93" s="6" t="str">
        <f ca="1">IF(E93="","",IF(E93=VLOOKUP(A93,スキル!$A:$K,11,0),"Ａ",IF(E93=VLOOKUP(A93,スキル!$A:$K,11,0)-1,0,SUM(OFFSET(スキル!$A$2,MATCH(A93,スキル!$A$3:$A$1048576,0),E93+4,1,5-E93)))))</f>
        <v/>
      </c>
      <c r="L93" s="8">
        <f>IF(E93="",VLOOKUP(A93,スキル!$A:$K,10,0),IF(E93=VLOOKUP(A93,スキル!$A:$K,11,0),"Ｘ",J93+K93))</f>
        <v>36</v>
      </c>
      <c r="M93" s="9">
        <f>IF(C93="イベ","-",VLOOKUP(A93,スキル!$A:$K,10,0)*IF(C93="ハピ",10000,30000))</f>
        <v>1080000</v>
      </c>
      <c r="N93" s="9">
        <f t="shared" si="0"/>
        <v>0</v>
      </c>
      <c r="O93" s="9">
        <f>IF(C93="イベ","-",IF(E93=VLOOKUP(A93,スキル!$A:$K,11,0),0,IF(C93="ハピ",L93*10000,L93*30000)))</f>
        <v>1080000</v>
      </c>
      <c r="P93" s="12" t="s">
        <v>162</v>
      </c>
    </row>
    <row r="94" spans="1:16" ht="18" customHeight="1">
      <c r="A94" s="11">
        <v>92</v>
      </c>
      <c r="B94" s="11">
        <v>44</v>
      </c>
      <c r="C94" s="12" t="s">
        <v>39</v>
      </c>
      <c r="D94" s="12" t="s">
        <v>163</v>
      </c>
      <c r="E94" s="11">
        <v>3</v>
      </c>
      <c r="F94" s="11">
        <v>0</v>
      </c>
      <c r="G94" s="6">
        <f>IF(E94="","",IF(E94=VLOOKUP(A94,スキル!$A:$K,11,0),"ス",VLOOKUP(A94,スキル!$A:$J,E94+4,FALSE)))</f>
        <v>4</v>
      </c>
      <c r="H94" s="6">
        <f>IF(E94="","",IF(E94=VLOOKUP(A94,スキル!$A:$K,11,0),"キ",100/G94))</f>
        <v>25</v>
      </c>
      <c r="I94" s="6">
        <f>IF(E94="","",IF(E94=VLOOKUP(A94,スキル!$A:$K,11,0),"ル",ROUND(F94/H94,1)))</f>
        <v>0</v>
      </c>
      <c r="J94" s="8">
        <f>IF(E94="","",IF(E94=VLOOKUP(A94,スキル!$A:$K,11,0),"Ｍ",ROUND(G94-I94,0)))</f>
        <v>4</v>
      </c>
      <c r="K94" s="6">
        <f ca="1">IF(E94="","",IF(E94=VLOOKUP(A94,スキル!$A:$K,11,0),"Ａ",IF(E94=VLOOKUP(A94,スキル!$A:$K,11,0)-1,0,SUM(OFFSET(スキル!$A$2,MATCH(A94,スキル!$A$3:$A$1048576,0),E94+4,1,5-E94)))))</f>
        <v>28</v>
      </c>
      <c r="L94" s="8">
        <f ca="1">IF(E94="",VLOOKUP(A94,スキル!$A:$K,10,0),IF(E94=VLOOKUP(A94,スキル!$A:$K,11,0),"Ｘ",J94+K94))</f>
        <v>32</v>
      </c>
      <c r="M94" s="9">
        <f>IF(C94="イベ","-",VLOOKUP(A94,スキル!$A:$K,10,0)*IF(C94="ハピ",10000,30000))</f>
        <v>1080000</v>
      </c>
      <c r="N94" s="9">
        <f t="shared" ca="1" si="0"/>
        <v>120000</v>
      </c>
      <c r="O94" s="9">
        <f ca="1">IF(C94="イベ","-",IF(E94=VLOOKUP(A94,スキル!$A:$K,11,0),0,IF(C94="ハピ",L94*10000,L94*30000)))</f>
        <v>960000</v>
      </c>
      <c r="P94" s="12" t="s">
        <v>164</v>
      </c>
    </row>
    <row r="95" spans="1:16" ht="18" customHeight="1">
      <c r="A95" s="11">
        <v>93</v>
      </c>
      <c r="B95" s="12"/>
      <c r="C95" s="12" t="s">
        <v>47</v>
      </c>
      <c r="D95" s="12" t="s">
        <v>165</v>
      </c>
      <c r="E95" s="11">
        <v>2</v>
      </c>
      <c r="F95" s="11">
        <v>50</v>
      </c>
      <c r="G95" s="6">
        <f>IF(E95="","",IF(E95=VLOOKUP(A95,スキル!$A:$K,11,0),"ス",VLOOKUP(A95,スキル!$A:$J,E95+4,FALSE)))</f>
        <v>2</v>
      </c>
      <c r="H95" s="6">
        <f>IF(E95="","",IF(E95=VLOOKUP(A95,スキル!$A:$K,11,0),"キ",100/G95))</f>
        <v>50</v>
      </c>
      <c r="I95" s="6">
        <f>IF(E95="","",IF(E95=VLOOKUP(A95,スキル!$A:$K,11,0),"ル",ROUND(F95/H95,1)))</f>
        <v>1</v>
      </c>
      <c r="J95" s="8">
        <f>IF(E95="","",IF(E95=VLOOKUP(A95,スキル!$A:$K,11,0),"Ｍ",ROUND(G95-I95,0)))</f>
        <v>1</v>
      </c>
      <c r="K95" s="6">
        <f ca="1">IF(E95="","",IF(E95=VLOOKUP(A95,スキル!$A:$K,11,0),"Ａ",IF(E95=VLOOKUP(A95,スキル!$A:$K,11,0)-1,0,SUM(OFFSET(スキル!$A$2,MATCH(A95,スキル!$A$3:$A$1048576,0),E95+4,1,5-E95)))))</f>
        <v>32</v>
      </c>
      <c r="L95" s="8">
        <f ca="1">IF(E95="",VLOOKUP(A95,スキル!$A:$K,10,0),IF(E95=VLOOKUP(A95,スキル!$A:$K,11,0),"Ｘ",J95+K95))</f>
        <v>33</v>
      </c>
      <c r="M95" s="9">
        <f>IF(C95="イベ","-",VLOOKUP(A95,スキル!$A:$K,10,0)*IF(C95="ハピ",10000,30000))</f>
        <v>1080000</v>
      </c>
      <c r="N95" s="9">
        <f t="shared" ca="1" si="0"/>
        <v>90000</v>
      </c>
      <c r="O95" s="9">
        <f ca="1">IF(C95="イベ","-",IF(E95=VLOOKUP(A95,スキル!$A:$K,11,0),0,IF(C95="ハピ",L95*10000,L95*30000)))</f>
        <v>990000</v>
      </c>
      <c r="P95" s="12" t="s">
        <v>38</v>
      </c>
    </row>
    <row r="96" spans="1:16" ht="18" customHeight="1">
      <c r="A96" s="11">
        <v>94</v>
      </c>
      <c r="B96" s="12"/>
      <c r="C96" s="12" t="s">
        <v>47</v>
      </c>
      <c r="D96" s="12" t="s">
        <v>166</v>
      </c>
      <c r="E96" s="11">
        <v>2</v>
      </c>
      <c r="F96" s="11">
        <v>0</v>
      </c>
      <c r="G96" s="6">
        <f>IF(E96="","",IF(E96=VLOOKUP(A96,スキル!$A:$K,11,0),"ス",VLOOKUP(A96,スキル!$A:$J,E96+4,FALSE)))</f>
        <v>2</v>
      </c>
      <c r="H96" s="6">
        <f>IF(E96="","",IF(E96=VLOOKUP(A96,スキル!$A:$K,11,0),"キ",100/G96))</f>
        <v>50</v>
      </c>
      <c r="I96" s="6">
        <f>IF(E96="","",IF(E96=VLOOKUP(A96,スキル!$A:$K,11,0),"ル",ROUND(F96/H96,1)))</f>
        <v>0</v>
      </c>
      <c r="J96" s="8">
        <f>IF(E96="","",IF(E96=VLOOKUP(A96,スキル!$A:$K,11,0),"Ｍ",ROUND(G96-I96,0)))</f>
        <v>2</v>
      </c>
      <c r="K96" s="6">
        <f ca="1">IF(E96="","",IF(E96=VLOOKUP(A96,スキル!$A:$K,11,0),"Ａ",IF(E96=VLOOKUP(A96,スキル!$A:$K,11,0)-1,0,SUM(OFFSET(スキル!$A$2,MATCH(A96,スキル!$A$3:$A$1048576,0),E96+4,1,5-E96)))))</f>
        <v>28</v>
      </c>
      <c r="L96" s="8">
        <f ca="1">IF(E96="",VLOOKUP(A96,スキル!$A:$K,10,0),IF(E96=VLOOKUP(A96,スキル!$A:$K,11,0),"Ｘ",J96+K96))</f>
        <v>30</v>
      </c>
      <c r="M96" s="9">
        <f>IF(C96="イベ","-",VLOOKUP(A96,スキル!$A:$K,10,0)*IF(C96="ハピ",10000,30000))</f>
        <v>960000</v>
      </c>
      <c r="N96" s="9">
        <f t="shared" ca="1" si="0"/>
        <v>60000</v>
      </c>
      <c r="O96" s="9">
        <f ca="1">IF(C96="イベ","-",IF(E96=VLOOKUP(A96,スキル!$A:$K,11,0),0,IF(C96="ハピ",L96*10000,L96*30000)))</f>
        <v>900000</v>
      </c>
      <c r="P96" s="12" t="s">
        <v>58</v>
      </c>
    </row>
    <row r="97" spans="1:16" ht="18" customHeight="1">
      <c r="A97" s="11">
        <v>95</v>
      </c>
      <c r="B97" s="12"/>
      <c r="C97" s="12" t="s">
        <v>50</v>
      </c>
      <c r="D97" s="12" t="s">
        <v>167</v>
      </c>
      <c r="E97" s="12"/>
      <c r="F97" s="12"/>
      <c r="G97" s="6" t="str">
        <f>IF(E97="","",IF(E97=VLOOKUP(A97,スキル!$A:$K,11,0),"ス",VLOOKUP(A97,スキル!$A:$J,E97+4,FALSE)))</f>
        <v/>
      </c>
      <c r="H97" s="6" t="str">
        <f>IF(E97="","",IF(E97=VLOOKUP(A97,スキル!$A:$K,11,0),"キ",100/G97))</f>
        <v/>
      </c>
      <c r="I97" s="6" t="str">
        <f>IF(E97="","",IF(E97=VLOOKUP(A97,スキル!$A:$K,11,0),"ル",ROUND(F97/H97,1)))</f>
        <v/>
      </c>
      <c r="J97" s="8" t="str">
        <f>IF(E97="","",IF(E97=VLOOKUP(A97,スキル!$A:$K,11,0),"Ｍ",ROUND(G97-I97,0)))</f>
        <v/>
      </c>
      <c r="K97" s="6" t="str">
        <f ca="1">IF(E97="","",IF(E97=VLOOKUP(A97,スキル!$A:$K,11,0),"Ａ",IF(E97=VLOOKUP(A97,スキル!$A:$K,11,0)-1,0,SUM(OFFSET(スキル!$A$2,MATCH(A97,スキル!$A$3:$A$1048576,0),E97+4,1,5-E97)))))</f>
        <v/>
      </c>
      <c r="L97" s="8">
        <f>IF(E97="",VLOOKUP(A97,スキル!$A:$K,10,0),IF(E97=VLOOKUP(A97,スキル!$A:$K,11,0),"Ｘ",J97+K97))</f>
        <v>6</v>
      </c>
      <c r="M97" s="9" t="str">
        <f>IF(C97="イベ","-",VLOOKUP(A97,スキル!$A:$K,10,0)*IF(C97="ハピ",10000,30000))</f>
        <v>-</v>
      </c>
      <c r="N97" s="9" t="str">
        <f t="shared" si="0"/>
        <v>-</v>
      </c>
      <c r="O97" s="9" t="str">
        <f>IF(C97="イベ","-",IF(E97=VLOOKUP(A97,スキル!$A:$K,11,0),0,IF(C97="ハピ",L97*10000,L97*30000)))</f>
        <v>-</v>
      </c>
      <c r="P97" s="12" t="s">
        <v>49</v>
      </c>
    </row>
    <row r="98" spans="1:16" ht="18" customHeight="1">
      <c r="A98" s="11">
        <v>96</v>
      </c>
      <c r="B98" s="12"/>
      <c r="C98" s="12" t="s">
        <v>47</v>
      </c>
      <c r="D98" s="12" t="s">
        <v>168</v>
      </c>
      <c r="E98" s="11">
        <v>2</v>
      </c>
      <c r="F98" s="11">
        <v>0</v>
      </c>
      <c r="G98" s="6">
        <f>IF(E98="","",IF(E98=VLOOKUP(A98,スキル!$A:$K,11,0),"ス",VLOOKUP(A98,スキル!$A:$J,E98+4,FALSE)))</f>
        <v>2</v>
      </c>
      <c r="H98" s="6">
        <f>IF(E98="","",IF(E98=VLOOKUP(A98,スキル!$A:$K,11,0),"キ",100/G98))</f>
        <v>50</v>
      </c>
      <c r="I98" s="6">
        <f>IF(E98="","",IF(E98=VLOOKUP(A98,スキル!$A:$K,11,0),"ル",ROUND(F98/H98,1)))</f>
        <v>0</v>
      </c>
      <c r="J98" s="8">
        <f>IF(E98="","",IF(E98=VLOOKUP(A98,スキル!$A:$K,11,0),"Ｍ",ROUND(G98-I98,0)))</f>
        <v>2</v>
      </c>
      <c r="K98" s="6">
        <f ca="1">IF(E98="","",IF(E98=VLOOKUP(A98,スキル!$A:$K,11,0),"Ａ",IF(E98=VLOOKUP(A98,スキル!$A:$K,11,0)-1,0,SUM(OFFSET(スキル!$A$2,MATCH(A98,スキル!$A$3:$A$1048576,0),E98+4,1,5-E98)))))</f>
        <v>25</v>
      </c>
      <c r="L98" s="8">
        <f ca="1">IF(E98="",VLOOKUP(A98,スキル!$A:$K,10,0),IF(E98=VLOOKUP(A98,スキル!$A:$K,11,0),"Ｘ",J98+K98))</f>
        <v>27</v>
      </c>
      <c r="M98" s="9">
        <f>IF(C98="イベ","-",VLOOKUP(A98,スキル!$A:$K,10,0)*IF(C98="ハピ",10000,30000))</f>
        <v>870000</v>
      </c>
      <c r="N98" s="9">
        <f t="shared" ca="1" si="0"/>
        <v>60000</v>
      </c>
      <c r="O98" s="9">
        <f ca="1">IF(C98="イベ","-",IF(E98=VLOOKUP(A98,スキル!$A:$K,11,0),0,IF(C98="ハピ",L98*10000,L98*30000)))</f>
        <v>810000</v>
      </c>
      <c r="P98" s="12" t="s">
        <v>169</v>
      </c>
    </row>
    <row r="99" spans="1:16" ht="18" customHeight="1">
      <c r="A99" s="11">
        <v>97</v>
      </c>
      <c r="B99" s="12"/>
      <c r="C99" s="12" t="s">
        <v>50</v>
      </c>
      <c r="D99" s="12" t="s">
        <v>170</v>
      </c>
      <c r="E99" s="12"/>
      <c r="F99" s="12"/>
      <c r="G99" s="6" t="str">
        <f>IF(E99="","",IF(E99=VLOOKUP(A99,スキル!$A:$K,11,0),"ス",VLOOKUP(A99,スキル!$A:$J,E99+4,FALSE)))</f>
        <v/>
      </c>
      <c r="H99" s="6" t="str">
        <f>IF(E99="","",IF(E99=VLOOKUP(A99,スキル!$A:$K,11,0),"キ",100/G99))</f>
        <v/>
      </c>
      <c r="I99" s="6" t="str">
        <f>IF(E99="","",IF(E99=VLOOKUP(A99,スキル!$A:$K,11,0),"ル",ROUND(F99/H99,1)))</f>
        <v/>
      </c>
      <c r="J99" s="8" t="str">
        <f>IF(E99="","",IF(E99=VLOOKUP(A99,スキル!$A:$K,11,0),"Ｍ",ROUND(G99-I99,0)))</f>
        <v/>
      </c>
      <c r="K99" s="6" t="str">
        <f ca="1">IF(E99="","",IF(E99=VLOOKUP(A99,スキル!$A:$K,11,0),"Ａ",IF(E99=VLOOKUP(A99,スキル!$A:$K,11,0)-1,0,SUM(OFFSET(スキル!$A$2,MATCH(A99,スキル!$A$3:$A$1048576,0),E99+4,1,5-E99)))))</f>
        <v/>
      </c>
      <c r="L99" s="8">
        <f>IF(E99="",VLOOKUP(A99,スキル!$A:$K,10,0),IF(E99=VLOOKUP(A99,スキル!$A:$K,11,0),"Ｘ",J99+K99))</f>
        <v>9</v>
      </c>
      <c r="M99" s="9" t="str">
        <f>IF(C99="イベ","-",VLOOKUP(A99,スキル!$A:$K,10,0)*IF(C99="ハピ",10000,30000))</f>
        <v>-</v>
      </c>
      <c r="N99" s="9" t="str">
        <f t="shared" si="0"/>
        <v>-</v>
      </c>
      <c r="O99" s="9" t="str">
        <f>IF(C99="イベ","-",IF(E99=VLOOKUP(A99,スキル!$A:$K,11,0),0,IF(C99="ハピ",L99*10000,L99*30000)))</f>
        <v>-</v>
      </c>
      <c r="P99" s="12" t="s">
        <v>23</v>
      </c>
    </row>
    <row r="100" spans="1:16" ht="18" customHeight="1">
      <c r="A100" s="11">
        <v>98</v>
      </c>
      <c r="B100" s="12"/>
      <c r="C100" s="12" t="s">
        <v>47</v>
      </c>
      <c r="D100" s="12" t="s">
        <v>171</v>
      </c>
      <c r="E100" s="11">
        <v>1</v>
      </c>
      <c r="F100" s="11">
        <v>0</v>
      </c>
      <c r="G100" s="6">
        <f>IF(E100="","",IF(E100=VLOOKUP(A100,スキル!$A:$K,11,0),"ス",VLOOKUP(A100,スキル!$A:$J,E100+4,FALSE)))</f>
        <v>1</v>
      </c>
      <c r="H100" s="6">
        <f>IF(E100="","",IF(E100=VLOOKUP(A100,スキル!$A:$K,11,0),"キ",100/G100))</f>
        <v>100</v>
      </c>
      <c r="I100" s="6">
        <f>IF(E100="","",IF(E100=VLOOKUP(A100,スキル!$A:$K,11,0),"ル",ROUND(F100/H100,1)))</f>
        <v>0</v>
      </c>
      <c r="J100" s="8">
        <f>IF(E100="","",IF(E100=VLOOKUP(A100,スキル!$A:$K,11,0),"Ｍ",ROUND(G100-I100,0)))</f>
        <v>1</v>
      </c>
      <c r="K100" s="6">
        <f ca="1">IF(E100="","",IF(E100=VLOOKUP(A100,スキル!$A:$K,11,0),"Ａ",IF(E100=VLOOKUP(A100,スキル!$A:$K,11,0)-1,0,SUM(OFFSET(スキル!$A$2,MATCH(A100,スキル!$A$3:$A$1048576,0),E100+4,1,5-E100)))))</f>
        <v>33</v>
      </c>
      <c r="L100" s="8">
        <f ca="1">IF(E100="",VLOOKUP(A100,スキル!$A:$K,10,0),IF(E100=VLOOKUP(A100,スキル!$A:$K,11,0),"Ｘ",J100+K100))</f>
        <v>34</v>
      </c>
      <c r="M100" s="9">
        <f>IF(C100="イベ","-",VLOOKUP(A100,スキル!$A:$K,10,0)*IF(C100="ハピ",10000,30000))</f>
        <v>1050000</v>
      </c>
      <c r="N100" s="9">
        <f t="shared" ca="1" si="0"/>
        <v>30000</v>
      </c>
      <c r="O100" s="9">
        <f ca="1">IF(C100="イベ","-",IF(E100=VLOOKUP(A100,スキル!$A:$K,11,0),0,IF(C100="ハピ",L100*10000,L100*30000)))</f>
        <v>1020000</v>
      </c>
      <c r="P100" s="12" t="s">
        <v>102</v>
      </c>
    </row>
    <row r="101" spans="1:16" ht="18" customHeight="1">
      <c r="A101" s="11">
        <v>99</v>
      </c>
      <c r="B101" s="12"/>
      <c r="C101" s="12" t="s">
        <v>47</v>
      </c>
      <c r="D101" s="12" t="s">
        <v>172</v>
      </c>
      <c r="E101" s="11">
        <v>2</v>
      </c>
      <c r="F101" s="11">
        <v>0</v>
      </c>
      <c r="G101" s="6">
        <f>IF(E101="","",IF(E101=VLOOKUP(A101,スキル!$A:$K,11,0),"ス",VLOOKUP(A101,スキル!$A:$J,E101+4,FALSE)))</f>
        <v>2</v>
      </c>
      <c r="H101" s="6">
        <f>IF(E101="","",IF(E101=VLOOKUP(A101,スキル!$A:$K,11,0),"キ",100/G101))</f>
        <v>50</v>
      </c>
      <c r="I101" s="6">
        <f>IF(E101="","",IF(E101=VLOOKUP(A101,スキル!$A:$K,11,0),"ル",ROUND(F101/H101,1)))</f>
        <v>0</v>
      </c>
      <c r="J101" s="8">
        <f>IF(E101="","",IF(E101=VLOOKUP(A101,スキル!$A:$K,11,0),"Ｍ",ROUND(G101-I101,0)))</f>
        <v>2</v>
      </c>
      <c r="K101" s="6">
        <f ca="1">IF(E101="","",IF(E101=VLOOKUP(A101,スキル!$A:$K,11,0),"Ａ",IF(E101=VLOOKUP(A101,スキル!$A:$K,11,0)-1,0,SUM(OFFSET(スキル!$A$2,MATCH(A101,スキル!$A$3:$A$1048576,0),E101+4,1,5-E101)))))</f>
        <v>32</v>
      </c>
      <c r="L101" s="8">
        <f ca="1">IF(E101="",VLOOKUP(A101,スキル!$A:$K,10,0),IF(E101=VLOOKUP(A101,スキル!$A:$K,11,0),"Ｘ",J101+K101))</f>
        <v>34</v>
      </c>
      <c r="M101" s="9">
        <f>IF(C101="イベ","-",VLOOKUP(A101,スキル!$A:$K,10,0)*IF(C101="ハピ",10000,30000))</f>
        <v>1080000</v>
      </c>
      <c r="N101" s="9">
        <f t="shared" ca="1" si="0"/>
        <v>60000</v>
      </c>
      <c r="O101" s="9">
        <f ca="1">IF(C101="イベ","-",IF(E101=VLOOKUP(A101,スキル!$A:$K,11,0),0,IF(C101="ハピ",L101*10000,L101*30000)))</f>
        <v>1020000</v>
      </c>
      <c r="P101" s="12" t="s">
        <v>173</v>
      </c>
    </row>
    <row r="102" spans="1:16" ht="18" customHeight="1">
      <c r="A102" s="11">
        <v>100</v>
      </c>
      <c r="B102" s="12"/>
      <c r="C102" s="12" t="s">
        <v>47</v>
      </c>
      <c r="D102" s="12" t="s">
        <v>174</v>
      </c>
      <c r="E102" s="11">
        <v>2</v>
      </c>
      <c r="F102" s="11">
        <v>50</v>
      </c>
      <c r="G102" s="6">
        <f>IF(E102="","",IF(E102=VLOOKUP(A102,スキル!$A:$K,11,0),"ス",VLOOKUP(A102,スキル!$A:$J,E102+4,FALSE)))</f>
        <v>2</v>
      </c>
      <c r="H102" s="6">
        <f>IF(E102="","",IF(E102=VLOOKUP(A102,スキル!$A:$K,11,0),"キ",100/G102))</f>
        <v>50</v>
      </c>
      <c r="I102" s="6">
        <f>IF(E102="","",IF(E102=VLOOKUP(A102,スキル!$A:$K,11,0),"ル",ROUND(F102/H102,1)))</f>
        <v>1</v>
      </c>
      <c r="J102" s="8">
        <f>IF(E102="","",IF(E102=VLOOKUP(A102,スキル!$A:$K,11,0),"Ｍ",ROUND(G102-I102,0)))</f>
        <v>1</v>
      </c>
      <c r="K102" s="6">
        <f ca="1">IF(E102="","",IF(E102=VLOOKUP(A102,スキル!$A:$K,11,0),"Ａ",IF(E102=VLOOKUP(A102,スキル!$A:$K,11,0)-1,0,SUM(OFFSET(スキル!$A$2,MATCH(A102,スキル!$A$3:$A$1048576,0),E102+4,1,5-E102)))))</f>
        <v>25</v>
      </c>
      <c r="L102" s="8">
        <f ca="1">IF(E102="",VLOOKUP(A102,スキル!$A:$K,10,0),IF(E102=VLOOKUP(A102,スキル!$A:$K,11,0),"Ｘ",J102+K102))</f>
        <v>26</v>
      </c>
      <c r="M102" s="9">
        <f>IF(C102="イベ","-",VLOOKUP(A102,スキル!$A:$K,10,0)*IF(C102="ハピ",10000,30000))</f>
        <v>870000</v>
      </c>
      <c r="N102" s="9">
        <f t="shared" ca="1" si="0"/>
        <v>90000</v>
      </c>
      <c r="O102" s="9">
        <f ca="1">IF(C102="イベ","-",IF(E102=VLOOKUP(A102,スキル!$A:$K,11,0),0,IF(C102="ハピ",L102*10000,L102*30000)))</f>
        <v>780000</v>
      </c>
      <c r="P102" s="12" t="s">
        <v>69</v>
      </c>
    </row>
    <row r="103" spans="1:16" ht="18" customHeight="1">
      <c r="A103" s="11">
        <v>101</v>
      </c>
      <c r="B103" s="12"/>
      <c r="C103" s="12" t="s">
        <v>47</v>
      </c>
      <c r="D103" s="12" t="s">
        <v>175</v>
      </c>
      <c r="E103" s="11">
        <v>2</v>
      </c>
      <c r="F103" s="11">
        <v>0</v>
      </c>
      <c r="G103" s="6">
        <f>IF(E103="","",IF(E103=VLOOKUP(A103,スキル!$A:$K,11,0),"ス",VLOOKUP(A103,スキル!$A:$J,E103+4,FALSE)))</f>
        <v>2</v>
      </c>
      <c r="H103" s="6">
        <f>IF(E103="","",IF(E103=VLOOKUP(A103,スキル!$A:$K,11,0),"キ",100/G103))</f>
        <v>50</v>
      </c>
      <c r="I103" s="6">
        <f>IF(E103="","",IF(E103=VLOOKUP(A103,スキル!$A:$K,11,0),"ル",ROUND(F103/H103,1)))</f>
        <v>0</v>
      </c>
      <c r="J103" s="8">
        <f>IF(E103="","",IF(E103=VLOOKUP(A103,スキル!$A:$K,11,0),"Ｍ",ROUND(G103-I103,0)))</f>
        <v>2</v>
      </c>
      <c r="K103" s="6">
        <f ca="1">IF(E103="","",IF(E103=VLOOKUP(A103,スキル!$A:$K,11,0),"Ａ",IF(E103=VLOOKUP(A103,スキル!$A:$K,11,0)-1,0,SUM(OFFSET(スキル!$A$2,MATCH(A103,スキル!$A$3:$A$1048576,0),E103+4,1,5-E103)))))</f>
        <v>28</v>
      </c>
      <c r="L103" s="8">
        <f ca="1">IF(E103="",VLOOKUP(A103,スキル!$A:$K,10,0),IF(E103=VLOOKUP(A103,スキル!$A:$K,11,0),"Ｘ",J103+K103))</f>
        <v>30</v>
      </c>
      <c r="M103" s="9">
        <f>IF(C103="イベ","-",VLOOKUP(A103,スキル!$A:$K,10,0)*IF(C103="ハピ",10000,30000))</f>
        <v>960000</v>
      </c>
      <c r="N103" s="9">
        <f t="shared" ca="1" si="0"/>
        <v>60000</v>
      </c>
      <c r="O103" s="9">
        <f ca="1">IF(C103="イベ","-",IF(E103=VLOOKUP(A103,スキル!$A:$K,11,0),0,IF(C103="ハピ",L103*10000,L103*30000)))</f>
        <v>900000</v>
      </c>
      <c r="P103" s="12" t="s">
        <v>23</v>
      </c>
    </row>
    <row r="104" spans="1:16" ht="18" customHeight="1">
      <c r="A104" s="11">
        <v>102</v>
      </c>
      <c r="B104" s="12"/>
      <c r="C104" s="12" t="s">
        <v>47</v>
      </c>
      <c r="D104" s="12" t="s">
        <v>176</v>
      </c>
      <c r="E104" s="11">
        <v>2</v>
      </c>
      <c r="F104" s="11">
        <v>0</v>
      </c>
      <c r="G104" s="6">
        <f>IF(E104="","",IF(E104=VLOOKUP(A104,スキル!$A:$K,11,0),"ス",VLOOKUP(A104,スキル!$A:$J,E104+4,FALSE)))</f>
        <v>2</v>
      </c>
      <c r="H104" s="6">
        <f>IF(E104="","",IF(E104=VLOOKUP(A104,スキル!$A:$K,11,0),"キ",100/G104))</f>
        <v>50</v>
      </c>
      <c r="I104" s="6">
        <f>IF(E104="","",IF(E104=VLOOKUP(A104,スキル!$A:$K,11,0),"ル",ROUND(F104/H104,1)))</f>
        <v>0</v>
      </c>
      <c r="J104" s="8">
        <f>IF(E104="","",IF(E104=VLOOKUP(A104,スキル!$A:$K,11,0),"Ｍ",ROUND(G104-I104,0)))</f>
        <v>2</v>
      </c>
      <c r="K104" s="6">
        <f ca="1">IF(E104="","",IF(E104=VLOOKUP(A104,スキル!$A:$K,11,0),"Ａ",IF(E104=VLOOKUP(A104,スキル!$A:$K,11,0)-1,0,SUM(OFFSET(スキル!$A$2,MATCH(A104,スキル!$A$3:$A$1048576,0),E104+4,1,5-E104)))))</f>
        <v>32</v>
      </c>
      <c r="L104" s="8">
        <f ca="1">IF(E104="",VLOOKUP(A104,スキル!$A:$K,10,0),IF(E104=VLOOKUP(A104,スキル!$A:$K,11,0),"Ｘ",J104+K104))</f>
        <v>34</v>
      </c>
      <c r="M104" s="9">
        <f>IF(C104="イベ","-",VLOOKUP(A104,スキル!$A:$K,10,0)*IF(C104="ハピ",10000,30000))</f>
        <v>1080000</v>
      </c>
      <c r="N104" s="9">
        <f t="shared" ca="1" si="0"/>
        <v>60000</v>
      </c>
      <c r="O104" s="9">
        <f ca="1">IF(C104="イベ","-",IF(E104=VLOOKUP(A104,スキル!$A:$K,11,0),0,IF(C104="ハピ",L104*10000,L104*30000)))</f>
        <v>1020000</v>
      </c>
      <c r="P104" s="12" t="s">
        <v>177</v>
      </c>
    </row>
    <row r="105" spans="1:16" ht="18" customHeight="1">
      <c r="A105" s="11">
        <v>103</v>
      </c>
      <c r="B105" s="12"/>
      <c r="C105" s="12" t="s">
        <v>47</v>
      </c>
      <c r="D105" s="12" t="s">
        <v>178</v>
      </c>
      <c r="E105" s="12"/>
      <c r="F105" s="12"/>
      <c r="G105" s="6" t="str">
        <f>IF(E105="","",IF(E105=VLOOKUP(A105,スキル!$A:$K,11,0),"ス",VLOOKUP(A105,スキル!$A:$J,E105+4,FALSE)))</f>
        <v/>
      </c>
      <c r="H105" s="6" t="str">
        <f>IF(E105="","",IF(E105=VLOOKUP(A105,スキル!$A:$K,11,0),"キ",100/G105))</f>
        <v/>
      </c>
      <c r="I105" s="6" t="str">
        <f>IF(E105="","",IF(E105=VLOOKUP(A105,スキル!$A:$K,11,0),"ル",ROUND(F105/H105,1)))</f>
        <v/>
      </c>
      <c r="J105" s="8" t="str">
        <f>IF(E105="","",IF(E105=VLOOKUP(A105,スキル!$A:$K,11,0),"Ｍ",ROUND(G105-I105,0)))</f>
        <v/>
      </c>
      <c r="K105" s="6" t="str">
        <f ca="1">IF(E105="","",IF(E105=VLOOKUP(A105,スキル!$A:$K,11,0),"Ａ",IF(E105=VLOOKUP(A105,スキル!$A:$K,11,0)-1,0,SUM(OFFSET(スキル!$A$2,MATCH(A105,スキル!$A$3:$A$1048576,0),E105+4,1,5-E105)))))</f>
        <v/>
      </c>
      <c r="L105" s="8">
        <f>IF(E105="",VLOOKUP(A105,スキル!$A:$K,10,0),IF(E105=VLOOKUP(A105,スキル!$A:$K,11,0),"Ｘ",J105+K105))</f>
        <v>32</v>
      </c>
      <c r="M105" s="9">
        <f>IF(C105="イベ","-",VLOOKUP(A105,スキル!$A:$K,10,0)*IF(C105="ハピ",10000,30000))</f>
        <v>960000</v>
      </c>
      <c r="N105" s="9">
        <f t="shared" si="0"/>
        <v>0</v>
      </c>
      <c r="O105" s="9">
        <f>IF(C105="イベ","-",IF(E105=VLOOKUP(A105,スキル!$A:$K,11,0),0,IF(C105="ハピ",L105*10000,L105*30000)))</f>
        <v>960000</v>
      </c>
      <c r="P105" s="12" t="s">
        <v>179</v>
      </c>
    </row>
    <row r="106" spans="1:16" ht="18" customHeight="1">
      <c r="A106" s="11">
        <v>104</v>
      </c>
      <c r="B106" s="12"/>
      <c r="C106" s="12" t="s">
        <v>47</v>
      </c>
      <c r="D106" s="12" t="s">
        <v>180</v>
      </c>
      <c r="E106" s="12"/>
      <c r="F106" s="12"/>
      <c r="G106" s="6" t="str">
        <f>IF(E106="","",IF(E106=VLOOKUP(A106,スキル!$A:$K,11,0),"ス",VLOOKUP(A106,スキル!$A:$J,E106+4,FALSE)))</f>
        <v/>
      </c>
      <c r="H106" s="6" t="str">
        <f>IF(E106="","",IF(E106=VLOOKUP(A106,スキル!$A:$K,11,0),"キ",100/G106))</f>
        <v/>
      </c>
      <c r="I106" s="6" t="str">
        <f>IF(E106="","",IF(E106=VLOOKUP(A106,スキル!$A:$K,11,0),"ル",ROUND(F106/H106,1)))</f>
        <v/>
      </c>
      <c r="J106" s="8" t="str">
        <f>IF(E106="","",IF(E106=VLOOKUP(A106,スキル!$A:$K,11,0),"Ｍ",ROUND(G106-I106,0)))</f>
        <v/>
      </c>
      <c r="K106" s="6" t="str">
        <f ca="1">IF(E106="","",IF(E106=VLOOKUP(A106,スキル!$A:$K,11,0),"Ａ",IF(E106=VLOOKUP(A106,スキル!$A:$K,11,0)-1,0,SUM(OFFSET(スキル!$A$2,MATCH(A106,スキル!$A$3:$A$1048576,0),E106+4,1,5-E106)))))</f>
        <v/>
      </c>
      <c r="L106" s="8">
        <f>IF(E106="",VLOOKUP(A106,スキル!$A:$K,10,0),IF(E106=VLOOKUP(A106,スキル!$A:$K,11,0),"Ｘ",J106+K106))</f>
        <v>29</v>
      </c>
      <c r="M106" s="9">
        <f>IF(C106="イベ","-",VLOOKUP(A106,スキル!$A:$K,10,0)*IF(C106="ハピ",10000,30000))</f>
        <v>870000</v>
      </c>
      <c r="N106" s="9">
        <f t="shared" si="0"/>
        <v>0</v>
      </c>
      <c r="O106" s="9">
        <f>IF(C106="イベ","-",IF(E106=VLOOKUP(A106,スキル!$A:$K,11,0),0,IF(C106="ハピ",L106*10000,L106*30000)))</f>
        <v>870000</v>
      </c>
      <c r="P106" s="12" t="s">
        <v>123</v>
      </c>
    </row>
    <row r="107" spans="1:16" ht="18" customHeight="1">
      <c r="A107" s="11">
        <v>105</v>
      </c>
      <c r="B107" s="12"/>
      <c r="C107" s="12" t="s">
        <v>50</v>
      </c>
      <c r="D107" s="12" t="s">
        <v>181</v>
      </c>
      <c r="E107" s="11">
        <v>1</v>
      </c>
      <c r="F107" s="11">
        <v>0</v>
      </c>
      <c r="G107" s="6">
        <f>IF(E107="","",IF(E107=VLOOKUP(A107,スキル!$A:$K,11,0),"ス",VLOOKUP(A107,スキル!$A:$J,E107+4,FALSE)))</f>
        <v>1</v>
      </c>
      <c r="H107" s="6">
        <f>IF(E107="","",IF(E107=VLOOKUP(A107,スキル!$A:$K,11,0),"キ",100/G107))</f>
        <v>100</v>
      </c>
      <c r="I107" s="6">
        <f>IF(E107="","",IF(E107=VLOOKUP(A107,スキル!$A:$K,11,0),"ル",ROUND(F107/H107,1)))</f>
        <v>0</v>
      </c>
      <c r="J107" s="8">
        <f>IF(E107="","",IF(E107=VLOOKUP(A107,スキル!$A:$K,11,0),"Ｍ",ROUND(G107-I107,0)))</f>
        <v>1</v>
      </c>
      <c r="K107" s="6">
        <f ca="1">IF(E107="","",IF(E107=VLOOKUP(A107,スキル!$A:$K,11,0),"Ａ",IF(E107=VLOOKUP(A107,スキル!$A:$K,11,0)-1,0,SUM(OFFSET(スキル!$A$2,MATCH(A107,スキル!$A$3:$A$1048576,0),E107+4,1,5-E107)))))</f>
        <v>27</v>
      </c>
      <c r="L107" s="8">
        <f ca="1">IF(E107="",VLOOKUP(A107,スキル!$A:$K,10,0),IF(E107=VLOOKUP(A107,スキル!$A:$K,11,0),"Ｘ",J107+K107))</f>
        <v>28</v>
      </c>
      <c r="M107" s="9" t="str">
        <f>IF(C107="イベ","-",VLOOKUP(A107,スキル!$A:$K,10,0)*IF(C107="ハピ",10000,30000))</f>
        <v>-</v>
      </c>
      <c r="N107" s="9" t="str">
        <f t="shared" si="0"/>
        <v>-</v>
      </c>
      <c r="O107" s="9" t="str">
        <f>IF(C107="イベ","-",IF(E107=VLOOKUP(A107,スキル!$A:$K,11,0),0,IF(C107="ハピ",L107*10000,L107*30000)))</f>
        <v>-</v>
      </c>
      <c r="P107" s="12" t="s">
        <v>182</v>
      </c>
    </row>
    <row r="108" spans="1:16" ht="18" customHeight="1">
      <c r="A108" s="11">
        <v>106</v>
      </c>
      <c r="B108" s="12"/>
      <c r="C108" s="12" t="s">
        <v>47</v>
      </c>
      <c r="D108" s="12" t="s">
        <v>183</v>
      </c>
      <c r="E108" s="11">
        <v>2</v>
      </c>
      <c r="F108" s="11">
        <v>50</v>
      </c>
      <c r="G108" s="6">
        <f>IF(E108="","",IF(E108=VLOOKUP(A108,スキル!$A:$K,11,0),"ス",VLOOKUP(A108,スキル!$A:$J,E108+4,FALSE)))</f>
        <v>2</v>
      </c>
      <c r="H108" s="6">
        <f>IF(E108="","",IF(E108=VLOOKUP(A108,スキル!$A:$K,11,0),"キ",100/G108))</f>
        <v>50</v>
      </c>
      <c r="I108" s="6">
        <f>IF(E108="","",IF(E108=VLOOKUP(A108,スキル!$A:$K,11,0),"ル",ROUND(F108/H108,1)))</f>
        <v>1</v>
      </c>
      <c r="J108" s="8">
        <f>IF(E108="","",IF(E108=VLOOKUP(A108,スキル!$A:$K,11,0),"Ｍ",ROUND(G108-I108,0)))</f>
        <v>1</v>
      </c>
      <c r="K108" s="6">
        <f ca="1">IF(E108="","",IF(E108=VLOOKUP(A108,スキル!$A:$K,11,0),"Ａ",IF(E108=VLOOKUP(A108,スキル!$A:$K,11,0)-1,0,SUM(OFFSET(スキル!$A$2,MATCH(A108,スキル!$A$3:$A$1048576,0),E108+4,1,5-E108)))))</f>
        <v>25</v>
      </c>
      <c r="L108" s="8">
        <f ca="1">IF(E108="",VLOOKUP(A108,スキル!$A:$K,10,0),IF(E108=VLOOKUP(A108,スキル!$A:$K,11,0),"Ｘ",J108+K108))</f>
        <v>26</v>
      </c>
      <c r="M108" s="9">
        <f>IF(C108="イベ","-",VLOOKUP(A108,スキル!$A:$K,10,0)*IF(C108="ハピ",10000,30000))</f>
        <v>870000</v>
      </c>
      <c r="N108" s="9">
        <f t="shared" ca="1" si="0"/>
        <v>90000</v>
      </c>
      <c r="O108" s="9">
        <f ca="1">IF(C108="イベ","-",IF(E108=VLOOKUP(A108,スキル!$A:$K,11,0),0,IF(C108="ハピ",L108*10000,L108*30000)))</f>
        <v>780000</v>
      </c>
      <c r="P108" s="12" t="s">
        <v>23</v>
      </c>
    </row>
    <row r="109" spans="1:16" ht="18" customHeight="1">
      <c r="A109" s="11">
        <v>107</v>
      </c>
      <c r="B109" s="12"/>
      <c r="C109" s="12" t="s">
        <v>47</v>
      </c>
      <c r="D109" s="12" t="s">
        <v>184</v>
      </c>
      <c r="E109" s="12"/>
      <c r="F109" s="12"/>
      <c r="G109" s="6" t="str">
        <f>IF(E109="","",IF(E109=VLOOKUP(A109,スキル!$A:$K,11,0),"ス",VLOOKUP(A109,スキル!$A:$J,E109+4,FALSE)))</f>
        <v/>
      </c>
      <c r="H109" s="6" t="str">
        <f>IF(E109="","",IF(E109=VLOOKUP(A109,スキル!$A:$K,11,0),"キ",100/G109))</f>
        <v/>
      </c>
      <c r="I109" s="6" t="str">
        <f>IF(E109="","",IF(E109=VLOOKUP(A109,スキル!$A:$K,11,0),"ル",ROUND(F109/H109,1)))</f>
        <v/>
      </c>
      <c r="J109" s="8" t="str">
        <f>IF(E109="","",IF(E109=VLOOKUP(A109,スキル!$A:$K,11,0),"Ｍ",ROUND(G109-I109,0)))</f>
        <v/>
      </c>
      <c r="K109" s="6" t="str">
        <f ca="1">IF(E109="","",IF(E109=VLOOKUP(A109,スキル!$A:$K,11,0),"Ａ",IF(E109=VLOOKUP(A109,スキル!$A:$K,11,0)-1,0,SUM(OFFSET(スキル!$A$2,MATCH(A109,スキル!$A$3:$A$1048576,0),E109+4,1,5-E109)))))</f>
        <v/>
      </c>
      <c r="L109" s="8">
        <f>IF(E109="",VLOOKUP(A109,スキル!$A:$K,10,0),IF(E109=VLOOKUP(A109,スキル!$A:$K,11,0),"Ｘ",J109+K109))</f>
        <v>32</v>
      </c>
      <c r="M109" s="9">
        <f>IF(C109="イベ","-",VLOOKUP(A109,スキル!$A:$K,10,0)*IF(C109="ハピ",10000,30000))</f>
        <v>960000</v>
      </c>
      <c r="N109" s="9">
        <f t="shared" si="0"/>
        <v>0</v>
      </c>
      <c r="O109" s="9">
        <f>IF(C109="イベ","-",IF(E109=VLOOKUP(A109,スキル!$A:$K,11,0),0,IF(C109="ハピ",L109*10000,L109*30000)))</f>
        <v>960000</v>
      </c>
      <c r="P109" s="12" t="s">
        <v>185</v>
      </c>
    </row>
    <row r="110" spans="1:16" ht="18" customHeight="1">
      <c r="A110" s="11">
        <v>108</v>
      </c>
      <c r="B110" s="11">
        <v>45</v>
      </c>
      <c r="C110" s="12" t="s">
        <v>39</v>
      </c>
      <c r="D110" s="12" t="s">
        <v>186</v>
      </c>
      <c r="E110" s="11">
        <v>5</v>
      </c>
      <c r="F110" s="11">
        <v>6</v>
      </c>
      <c r="G110" s="6">
        <f>IF(E110="","",IF(E110=VLOOKUP(A110,スキル!$A:$K,11,0),"ス",VLOOKUP(A110,スキル!$A:$J,E110+4,FALSE)))</f>
        <v>16</v>
      </c>
      <c r="H110" s="6">
        <f>IF(E110="","",IF(E110=VLOOKUP(A110,スキル!$A:$K,11,0),"キ",100/G110))</f>
        <v>6.25</v>
      </c>
      <c r="I110" s="6">
        <f>IF(E110="","",IF(E110=VLOOKUP(A110,スキル!$A:$K,11,0),"ル",ROUND(F110/H110,1)))</f>
        <v>1</v>
      </c>
      <c r="J110" s="8">
        <f>IF(E110="","",IF(E110=VLOOKUP(A110,スキル!$A:$K,11,0),"Ｍ",ROUND(G110-I110,0)))</f>
        <v>15</v>
      </c>
      <c r="K110" s="6">
        <f ca="1">IF(E110="","",IF(E110=VLOOKUP(A110,スキル!$A:$K,11,0),"Ａ",IF(E110=VLOOKUP(A110,スキル!$A:$K,11,0)-1,0,SUM(OFFSET(スキル!$A$2,MATCH(A110,スキル!$A$3:$A$1048576,0),E110+4,1,5-E110)))))</f>
        <v>0</v>
      </c>
      <c r="L110" s="8">
        <f ca="1">IF(E110="",VLOOKUP(A110,スキル!$A:$K,10,0),IF(E110=VLOOKUP(A110,スキル!$A:$K,11,0),"Ｘ",J110+K110))</f>
        <v>15</v>
      </c>
      <c r="M110" s="9">
        <f>IF(C110="イベ","-",VLOOKUP(A110,スキル!$A:$K,10,0)*IF(C110="ハピ",10000,30000))</f>
        <v>960000</v>
      </c>
      <c r="N110" s="9">
        <f t="shared" ca="1" si="0"/>
        <v>510000</v>
      </c>
      <c r="O110" s="9">
        <f ca="1">IF(C110="イベ","-",IF(E110=VLOOKUP(A110,スキル!$A:$K,11,0),0,IF(C110="ハピ",L110*10000,L110*30000)))</f>
        <v>450000</v>
      </c>
      <c r="P110" s="12" t="s">
        <v>187</v>
      </c>
    </row>
    <row r="111" spans="1:16" ht="18" customHeight="1">
      <c r="A111" s="11">
        <v>109</v>
      </c>
      <c r="B111" s="11">
        <v>46</v>
      </c>
      <c r="C111" s="12" t="s">
        <v>39</v>
      </c>
      <c r="D111" s="12" t="s">
        <v>188</v>
      </c>
      <c r="E111" s="11">
        <v>4</v>
      </c>
      <c r="F111" s="11">
        <v>0</v>
      </c>
      <c r="G111" s="6">
        <f>IF(E111="","",IF(E111=VLOOKUP(A111,スキル!$A:$K,11,0),"ス",VLOOKUP(A111,スキル!$A:$J,E111+4,FALSE)))</f>
        <v>8</v>
      </c>
      <c r="H111" s="6">
        <f>IF(E111="","",IF(E111=VLOOKUP(A111,スキル!$A:$K,11,0),"キ",100/G111))</f>
        <v>12.5</v>
      </c>
      <c r="I111" s="6">
        <f>IF(E111="","",IF(E111=VLOOKUP(A111,スキル!$A:$K,11,0),"ル",ROUND(F111/H111,1)))</f>
        <v>0</v>
      </c>
      <c r="J111" s="8">
        <f>IF(E111="","",IF(E111=VLOOKUP(A111,スキル!$A:$K,11,0),"Ｍ",ROUND(G111-I111,0)))</f>
        <v>8</v>
      </c>
      <c r="K111" s="6">
        <f ca="1">IF(E111="","",IF(E111=VLOOKUP(A111,スキル!$A:$K,11,0),"Ａ",IF(E111=VLOOKUP(A111,スキル!$A:$K,11,0)-1,0,SUM(OFFSET(スキル!$A$2,MATCH(A111,スキル!$A$3:$A$1048576,0),E111+4,1,5-E111)))))</f>
        <v>16</v>
      </c>
      <c r="L111" s="8">
        <f ca="1">IF(E111="",VLOOKUP(A111,スキル!$A:$K,10,0),IF(E111=VLOOKUP(A111,スキル!$A:$K,11,0),"Ｘ",J111+K111))</f>
        <v>24</v>
      </c>
      <c r="M111" s="9">
        <f>IF(C111="イベ","-",VLOOKUP(A111,スキル!$A:$K,10,0)*IF(C111="ハピ",10000,30000))</f>
        <v>960000</v>
      </c>
      <c r="N111" s="9">
        <f t="shared" ca="1" si="0"/>
        <v>240000</v>
      </c>
      <c r="O111" s="9">
        <f ca="1">IF(C111="イベ","-",IF(E111=VLOOKUP(A111,スキル!$A:$K,11,0),0,IF(C111="ハピ",L111*10000,L111*30000)))</f>
        <v>720000</v>
      </c>
      <c r="P111" s="12" t="s">
        <v>189</v>
      </c>
    </row>
    <row r="112" spans="1:16" ht="18" customHeight="1">
      <c r="A112" s="11">
        <v>110</v>
      </c>
      <c r="B112" s="12"/>
      <c r="C112" s="12" t="s">
        <v>47</v>
      </c>
      <c r="D112" s="12" t="s">
        <v>190</v>
      </c>
      <c r="E112" s="11">
        <v>4</v>
      </c>
      <c r="F112" s="11">
        <v>50</v>
      </c>
      <c r="G112" s="6">
        <f>IF(E112="","",IF(E112=VLOOKUP(A112,スキル!$A:$K,11,0),"ス",VLOOKUP(A112,スキル!$A:$J,E112+4,FALSE)))</f>
        <v>8</v>
      </c>
      <c r="H112" s="6">
        <f>IF(E112="","",IF(E112=VLOOKUP(A112,スキル!$A:$K,11,0),"キ",100/G112))</f>
        <v>12.5</v>
      </c>
      <c r="I112" s="6">
        <f>IF(E112="","",IF(E112=VLOOKUP(A112,スキル!$A:$K,11,0),"ル",ROUND(F112/H112,1)))</f>
        <v>4</v>
      </c>
      <c r="J112" s="8">
        <f>IF(E112="","",IF(E112=VLOOKUP(A112,スキル!$A:$K,11,0),"Ｍ",ROUND(G112-I112,0)))</f>
        <v>4</v>
      </c>
      <c r="K112" s="6">
        <f ca="1">IF(E112="","",IF(E112=VLOOKUP(A112,スキル!$A:$K,11,0),"Ａ",IF(E112=VLOOKUP(A112,スキル!$A:$K,11,0)-1,0,SUM(OFFSET(スキル!$A$2,MATCH(A112,スキル!$A$3:$A$1048576,0),E112+4,1,5-E112)))))</f>
        <v>16</v>
      </c>
      <c r="L112" s="8">
        <f ca="1">IF(E112="",VLOOKUP(A112,スキル!$A:$K,10,0),IF(E112=VLOOKUP(A112,スキル!$A:$K,11,0),"Ｘ",J112+K112))</f>
        <v>20</v>
      </c>
      <c r="M112" s="9">
        <f>IF(C112="イベ","-",VLOOKUP(A112,スキル!$A:$K,10,0)*IF(C112="ハピ",10000,30000))</f>
        <v>960000</v>
      </c>
      <c r="N112" s="9">
        <f t="shared" ca="1" si="0"/>
        <v>360000</v>
      </c>
      <c r="O112" s="9">
        <f ca="1">IF(C112="イベ","-",IF(E112=VLOOKUP(A112,スキル!$A:$K,11,0),0,IF(C112="ハピ",L112*10000,L112*30000)))</f>
        <v>600000</v>
      </c>
      <c r="P112" s="12" t="s">
        <v>38</v>
      </c>
    </row>
    <row r="113" spans="1:16" ht="18" customHeight="1">
      <c r="A113" s="11">
        <v>111</v>
      </c>
      <c r="B113" s="11">
        <v>47</v>
      </c>
      <c r="C113" s="12" t="s">
        <v>39</v>
      </c>
      <c r="D113" s="12" t="s">
        <v>191</v>
      </c>
      <c r="E113" s="11">
        <v>5</v>
      </c>
      <c r="F113" s="11">
        <v>31</v>
      </c>
      <c r="G113" s="6">
        <f>IF(E113="","",IF(E113=VLOOKUP(A113,スキル!$A:$K,11,0),"ス",VLOOKUP(A113,スキル!$A:$J,E113+4,FALSE)))</f>
        <v>16</v>
      </c>
      <c r="H113" s="6">
        <f>IF(E113="","",IF(E113=VLOOKUP(A113,スキル!$A:$K,11,0),"キ",100/G113))</f>
        <v>6.25</v>
      </c>
      <c r="I113" s="6">
        <f>IF(E113="","",IF(E113=VLOOKUP(A113,スキル!$A:$K,11,0),"ル",ROUND(F113/H113,1)))</f>
        <v>5</v>
      </c>
      <c r="J113" s="8">
        <f>IF(E113="","",IF(E113=VLOOKUP(A113,スキル!$A:$K,11,0),"Ｍ",ROUND(G113-I113,0)))</f>
        <v>11</v>
      </c>
      <c r="K113" s="6">
        <f ca="1">IF(E113="","",IF(E113=VLOOKUP(A113,スキル!$A:$K,11,0),"Ａ",IF(E113=VLOOKUP(A113,スキル!$A:$K,11,0)-1,0,SUM(OFFSET(スキル!$A$2,MATCH(A113,スキル!$A$3:$A$1048576,0),E113+4,1,5-E113)))))</f>
        <v>0</v>
      </c>
      <c r="L113" s="8">
        <f ca="1">IF(E113="",VLOOKUP(A113,スキル!$A:$K,10,0),IF(E113=VLOOKUP(A113,スキル!$A:$K,11,0),"Ｘ",J113+K113))</f>
        <v>11</v>
      </c>
      <c r="M113" s="9">
        <f>IF(C113="イベ","-",VLOOKUP(A113,スキル!$A:$K,10,0)*IF(C113="ハピ",10000,30000))</f>
        <v>960000</v>
      </c>
      <c r="N113" s="9">
        <f t="shared" ca="1" si="0"/>
        <v>630000</v>
      </c>
      <c r="O113" s="9">
        <f ca="1">IF(C113="イベ","-",IF(E113=VLOOKUP(A113,スキル!$A:$K,11,0),0,IF(C113="ハピ",L113*10000,L113*30000)))</f>
        <v>330000</v>
      </c>
      <c r="P113" s="12" t="s">
        <v>13</v>
      </c>
    </row>
    <row r="114" spans="1:16" ht="18" customHeight="1">
      <c r="A114" s="11">
        <v>112</v>
      </c>
      <c r="B114" s="11">
        <v>48</v>
      </c>
      <c r="C114" s="12" t="s">
        <v>39</v>
      </c>
      <c r="D114" s="12" t="s">
        <v>192</v>
      </c>
      <c r="E114" s="11">
        <v>4</v>
      </c>
      <c r="F114" s="11">
        <v>0</v>
      </c>
      <c r="G114" s="6">
        <f>IF(E114="","",IF(E114=VLOOKUP(A114,スキル!$A:$K,11,0),"ス",VLOOKUP(A114,スキル!$A:$J,E114+4,FALSE)))</f>
        <v>8</v>
      </c>
      <c r="H114" s="6">
        <f>IF(E114="","",IF(E114=VLOOKUP(A114,スキル!$A:$K,11,0),"キ",100/G114))</f>
        <v>12.5</v>
      </c>
      <c r="I114" s="6">
        <f>IF(E114="","",IF(E114=VLOOKUP(A114,スキル!$A:$K,11,0),"ル",ROUND(F114/H114,1)))</f>
        <v>0</v>
      </c>
      <c r="J114" s="8">
        <f>IF(E114="","",IF(E114=VLOOKUP(A114,スキル!$A:$K,11,0),"Ｍ",ROUND(G114-I114,0)))</f>
        <v>8</v>
      </c>
      <c r="K114" s="6">
        <f ca="1">IF(E114="","",IF(E114=VLOOKUP(A114,スキル!$A:$K,11,0),"Ａ",IF(E114=VLOOKUP(A114,スキル!$A:$K,11,0)-1,0,SUM(OFFSET(スキル!$A$2,MATCH(A114,スキル!$A$3:$A$1048576,0),E114+4,1,5-E114)))))</f>
        <v>16</v>
      </c>
      <c r="L114" s="8">
        <f ca="1">IF(E114="",VLOOKUP(A114,スキル!$A:$K,10,0),IF(E114=VLOOKUP(A114,スキル!$A:$K,11,0),"Ｘ",J114+K114))</f>
        <v>24</v>
      </c>
      <c r="M114" s="9">
        <f>IF(C114="イベ","-",VLOOKUP(A114,スキル!$A:$K,10,0)*IF(C114="ハピ",10000,30000))</f>
        <v>960000</v>
      </c>
      <c r="N114" s="9">
        <f t="shared" ca="1" si="0"/>
        <v>240000</v>
      </c>
      <c r="O114" s="9">
        <f ca="1">IF(C114="イベ","-",IF(E114=VLOOKUP(A114,スキル!$A:$K,11,0),0,IF(C114="ハピ",L114*10000,L114*30000)))</f>
        <v>720000</v>
      </c>
      <c r="P114" s="12" t="s">
        <v>193</v>
      </c>
    </row>
    <row r="115" spans="1:16" ht="18" customHeight="1">
      <c r="A115" s="11">
        <v>113</v>
      </c>
      <c r="B115" s="11">
        <v>49</v>
      </c>
      <c r="C115" s="12" t="s">
        <v>39</v>
      </c>
      <c r="D115" s="12" t="s">
        <v>194</v>
      </c>
      <c r="E115" s="11">
        <v>3</v>
      </c>
      <c r="F115" s="11">
        <v>50</v>
      </c>
      <c r="G115" s="6">
        <f>IF(E115="","",IF(E115=VLOOKUP(A115,スキル!$A:$K,11,0),"ス",VLOOKUP(A115,スキル!$A:$J,E115+4,FALSE)))</f>
        <v>4</v>
      </c>
      <c r="H115" s="6">
        <f>IF(E115="","",IF(E115=VLOOKUP(A115,スキル!$A:$K,11,0),"キ",100/G115))</f>
        <v>25</v>
      </c>
      <c r="I115" s="6">
        <f>IF(E115="","",IF(E115=VLOOKUP(A115,スキル!$A:$K,11,0),"ル",ROUND(F115/H115,1)))</f>
        <v>2</v>
      </c>
      <c r="J115" s="8">
        <f>IF(E115="","",IF(E115=VLOOKUP(A115,スキル!$A:$K,11,0),"Ｍ",ROUND(G115-I115,0)))</f>
        <v>2</v>
      </c>
      <c r="K115" s="6">
        <f ca="1">IF(E115="","",IF(E115=VLOOKUP(A115,スキル!$A:$K,11,0),"Ａ",IF(E115=VLOOKUP(A115,スキル!$A:$K,11,0)-1,0,SUM(OFFSET(スキル!$A$2,MATCH(A115,スキル!$A$3:$A$1048576,0),E115+4,1,5-E115)))))</f>
        <v>28</v>
      </c>
      <c r="L115" s="8">
        <f ca="1">IF(E115="",VLOOKUP(A115,スキル!$A:$K,10,0),IF(E115=VLOOKUP(A115,スキル!$A:$K,11,0),"Ｘ",J115+K115))</f>
        <v>30</v>
      </c>
      <c r="M115" s="9">
        <f>IF(C115="イベ","-",VLOOKUP(A115,スキル!$A:$K,10,0)*IF(C115="ハピ",10000,30000))</f>
        <v>1080000</v>
      </c>
      <c r="N115" s="9">
        <f t="shared" ca="1" si="0"/>
        <v>180000</v>
      </c>
      <c r="O115" s="9">
        <f ca="1">IF(C115="イベ","-",IF(E115=VLOOKUP(A115,スキル!$A:$K,11,0),0,IF(C115="ハピ",L115*10000,L115*30000)))</f>
        <v>900000</v>
      </c>
      <c r="P115" s="12" t="s">
        <v>23</v>
      </c>
    </row>
    <row r="116" spans="1:16" ht="18" customHeight="1">
      <c r="A116" s="11">
        <v>114</v>
      </c>
      <c r="B116" s="12"/>
      <c r="C116" s="12" t="s">
        <v>50</v>
      </c>
      <c r="D116" s="12" t="s">
        <v>195</v>
      </c>
      <c r="E116" s="12"/>
      <c r="F116" s="12"/>
      <c r="G116" s="6" t="str">
        <f>IF(E116="","",IF(E116=VLOOKUP(A116,スキル!$A:$K,11,0),"ス",VLOOKUP(A116,スキル!$A:$J,E116+4,FALSE)))</f>
        <v/>
      </c>
      <c r="H116" s="6" t="str">
        <f>IF(E116="","",IF(E116=VLOOKUP(A116,スキル!$A:$K,11,0),"キ",100/G116))</f>
        <v/>
      </c>
      <c r="I116" s="6" t="str">
        <f>IF(E116="","",IF(E116=VLOOKUP(A116,スキル!$A:$K,11,0),"ル",ROUND(F116/H116,1)))</f>
        <v/>
      </c>
      <c r="J116" s="8" t="str">
        <f>IF(E116="","",IF(E116=VLOOKUP(A116,スキル!$A:$K,11,0),"Ｍ",ROUND(G116-I116,0)))</f>
        <v/>
      </c>
      <c r="K116" s="6" t="str">
        <f ca="1">IF(E116="","",IF(E116=VLOOKUP(A116,スキル!$A:$K,11,0),"Ａ",IF(E116=VLOOKUP(A116,スキル!$A:$K,11,0)-1,0,SUM(OFFSET(スキル!$A$2,MATCH(A116,スキル!$A$3:$A$1048576,0),E116+4,1,5-E116)))))</f>
        <v/>
      </c>
      <c r="L116" s="8">
        <f>IF(E116="",VLOOKUP(A116,スキル!$A:$K,10,0),IF(E116=VLOOKUP(A116,スキル!$A:$K,11,0),"Ｘ",J116+K116))</f>
        <v>3</v>
      </c>
      <c r="M116" s="9" t="str">
        <f>IF(C116="イベ","-",VLOOKUP(A116,スキル!$A:$K,10,0)*IF(C116="ハピ",10000,30000))</f>
        <v>-</v>
      </c>
      <c r="N116" s="9" t="str">
        <f t="shared" si="0"/>
        <v>-</v>
      </c>
      <c r="O116" s="9" t="str">
        <f>IF(C116="イベ","-",IF(E116=VLOOKUP(A116,スキル!$A:$K,11,0),0,IF(C116="ハピ",L116*10000,L116*30000)))</f>
        <v>-</v>
      </c>
      <c r="P116" s="12" t="s">
        <v>23</v>
      </c>
    </row>
    <row r="117" spans="1:16" ht="18" customHeight="1">
      <c r="A117" s="11">
        <v>115</v>
      </c>
      <c r="B117" s="11">
        <v>50</v>
      </c>
      <c r="C117" s="12" t="s">
        <v>39</v>
      </c>
      <c r="D117" s="12" t="s">
        <v>196</v>
      </c>
      <c r="E117" s="11">
        <v>5</v>
      </c>
      <c r="F117" s="11">
        <v>20</v>
      </c>
      <c r="G117" s="6">
        <f>IF(E117="","",IF(E117=VLOOKUP(A117,スキル!$A:$K,11,0),"ス",VLOOKUP(A117,スキル!$A:$J,E117+4,FALSE)))</f>
        <v>20</v>
      </c>
      <c r="H117" s="6">
        <f>IF(E117="","",IF(E117=VLOOKUP(A117,スキル!$A:$K,11,0),"キ",100/G117))</f>
        <v>5</v>
      </c>
      <c r="I117" s="6">
        <f>IF(E117="","",IF(E117=VLOOKUP(A117,スキル!$A:$K,11,0),"ル",ROUND(F117/H117,1)))</f>
        <v>4</v>
      </c>
      <c r="J117" s="8">
        <f>IF(E117="","",IF(E117=VLOOKUP(A117,スキル!$A:$K,11,0),"Ｍ",ROUND(G117-I117,0)))</f>
        <v>16</v>
      </c>
      <c r="K117" s="6">
        <f ca="1">IF(E117="","",IF(E117=VLOOKUP(A117,スキル!$A:$K,11,0),"Ａ",IF(E117=VLOOKUP(A117,スキル!$A:$K,11,0)-1,0,SUM(OFFSET(スキル!$A$2,MATCH(A117,スキル!$A$3:$A$1048576,0),E117+4,1,5-E117)))))</f>
        <v>0</v>
      </c>
      <c r="L117" s="8">
        <f ca="1">IF(E117="",VLOOKUP(A117,スキル!$A:$K,10,0),IF(E117=VLOOKUP(A117,スキル!$A:$K,11,0),"Ｘ",J117+K117))</f>
        <v>16</v>
      </c>
      <c r="M117" s="9">
        <f>IF(C117="イベ","-",VLOOKUP(A117,スキル!$A:$K,10,0)*IF(C117="ハピ",10000,30000))</f>
        <v>1080000</v>
      </c>
      <c r="N117" s="9">
        <f t="shared" ca="1" si="0"/>
        <v>600000</v>
      </c>
      <c r="O117" s="9">
        <f ca="1">IF(C117="イベ","-",IF(E117=VLOOKUP(A117,スキル!$A:$K,11,0),0,IF(C117="ハピ",L117*10000,L117*30000)))</f>
        <v>480000</v>
      </c>
      <c r="P117" s="12" t="s">
        <v>94</v>
      </c>
    </row>
    <row r="118" spans="1:16" ht="18" customHeight="1">
      <c r="A118" s="11">
        <v>116</v>
      </c>
      <c r="B118" s="12"/>
      <c r="C118" s="12" t="s">
        <v>47</v>
      </c>
      <c r="D118" s="12" t="s">
        <v>197</v>
      </c>
      <c r="E118" s="11">
        <v>1</v>
      </c>
      <c r="F118" s="11">
        <v>0</v>
      </c>
      <c r="G118" s="6">
        <f>IF(E118="","",IF(E118=VLOOKUP(A118,スキル!$A:$K,11,0),"ス",VLOOKUP(A118,スキル!$A:$J,E118+4,FALSE)))</f>
        <v>1</v>
      </c>
      <c r="H118" s="6">
        <f>IF(E118="","",IF(E118=VLOOKUP(A118,スキル!$A:$K,11,0),"キ",100/G118))</f>
        <v>100</v>
      </c>
      <c r="I118" s="6">
        <f>IF(E118="","",IF(E118=VLOOKUP(A118,スキル!$A:$K,11,0),"ル",ROUND(F118/H118,1)))</f>
        <v>0</v>
      </c>
      <c r="J118" s="8">
        <f>IF(E118="","",IF(E118=VLOOKUP(A118,スキル!$A:$K,11,0),"Ｍ",ROUND(G118-I118,0)))</f>
        <v>1</v>
      </c>
      <c r="K118" s="6">
        <f ca="1">IF(E118="","",IF(E118=VLOOKUP(A118,スキル!$A:$K,11,0),"Ａ",IF(E118=VLOOKUP(A118,スキル!$A:$K,11,0)-1,0,SUM(OFFSET(スキル!$A$2,MATCH(A118,スキル!$A$3:$A$1048576,0),E118+4,1,5-E118)))))</f>
        <v>30</v>
      </c>
      <c r="L118" s="8">
        <f ca="1">IF(E118="",VLOOKUP(A118,スキル!$A:$K,10,0),IF(E118=VLOOKUP(A118,スキル!$A:$K,11,0),"Ｘ",J118+K118))</f>
        <v>31</v>
      </c>
      <c r="M118" s="9">
        <f>IF(C118="イベ","-",VLOOKUP(A118,スキル!$A:$K,10,0)*IF(C118="ハピ",10000,30000))</f>
        <v>960000</v>
      </c>
      <c r="N118" s="9">
        <f t="shared" ca="1" si="0"/>
        <v>30000</v>
      </c>
      <c r="O118" s="9">
        <f ca="1">IF(C118="イベ","-",IF(E118=VLOOKUP(A118,スキル!$A:$K,11,0),0,IF(C118="ハピ",L118*10000,L118*30000)))</f>
        <v>930000</v>
      </c>
      <c r="P118" s="12" t="s">
        <v>198</v>
      </c>
    </row>
    <row r="119" spans="1:16" ht="18" customHeight="1">
      <c r="A119" s="11">
        <v>117</v>
      </c>
      <c r="B119" s="11">
        <v>51</v>
      </c>
      <c r="C119" s="12" t="s">
        <v>39</v>
      </c>
      <c r="D119" s="12" t="s">
        <v>199</v>
      </c>
      <c r="E119" s="11">
        <v>4</v>
      </c>
      <c r="F119" s="11">
        <v>37</v>
      </c>
      <c r="G119" s="6">
        <f>IF(E119="","",IF(E119=VLOOKUP(A119,スキル!$A:$K,11,0),"ス",VLOOKUP(A119,スキル!$A:$J,E119+4,FALSE)))</f>
        <v>8</v>
      </c>
      <c r="H119" s="6">
        <f>IF(E119="","",IF(E119=VLOOKUP(A119,スキル!$A:$K,11,0),"キ",100/G119))</f>
        <v>12.5</v>
      </c>
      <c r="I119" s="6">
        <f>IF(E119="","",IF(E119=VLOOKUP(A119,スキル!$A:$K,11,0),"ル",ROUND(F119/H119,1)))</f>
        <v>3</v>
      </c>
      <c r="J119" s="8">
        <f>IF(E119="","",IF(E119=VLOOKUP(A119,スキル!$A:$K,11,0),"Ｍ",ROUND(G119-I119,0)))</f>
        <v>5</v>
      </c>
      <c r="K119" s="6">
        <f ca="1">IF(E119="","",IF(E119=VLOOKUP(A119,スキル!$A:$K,11,0),"Ａ",IF(E119=VLOOKUP(A119,スキル!$A:$K,11,0)-1,0,SUM(OFFSET(スキル!$A$2,MATCH(A119,スキル!$A$3:$A$1048576,0),E119+4,1,5-E119)))))</f>
        <v>20</v>
      </c>
      <c r="L119" s="8">
        <f ca="1">IF(E119="",VLOOKUP(A119,スキル!$A:$K,10,0),IF(E119=VLOOKUP(A119,スキル!$A:$K,11,0),"Ｘ",J119+K119))</f>
        <v>25</v>
      </c>
      <c r="M119" s="9">
        <f>IF(C119="イベ","-",VLOOKUP(A119,スキル!$A:$K,10,0)*IF(C119="ハピ",10000,30000))</f>
        <v>1080000</v>
      </c>
      <c r="N119" s="9">
        <f t="shared" ca="1" si="0"/>
        <v>330000</v>
      </c>
      <c r="O119" s="9">
        <f ca="1">IF(C119="イベ","-",IF(E119=VLOOKUP(A119,スキル!$A:$K,11,0),0,IF(C119="ハピ",L119*10000,L119*30000)))</f>
        <v>750000</v>
      </c>
      <c r="P119" s="12" t="s">
        <v>200</v>
      </c>
    </row>
    <row r="120" spans="1:16" ht="18" customHeight="1">
      <c r="A120" s="11">
        <v>118</v>
      </c>
      <c r="B120" s="11">
        <v>52</v>
      </c>
      <c r="C120" s="12" t="s">
        <v>39</v>
      </c>
      <c r="D120" s="12" t="s">
        <v>201</v>
      </c>
      <c r="E120" s="11">
        <v>4</v>
      </c>
      <c r="F120" s="11">
        <v>0</v>
      </c>
      <c r="G120" s="6">
        <f>IF(E120="","",IF(E120=VLOOKUP(A120,スキル!$A:$K,11,0),"ス",VLOOKUP(A120,スキル!$A:$J,E120+4,FALSE)))</f>
        <v>8</v>
      </c>
      <c r="H120" s="6">
        <f>IF(E120="","",IF(E120=VLOOKUP(A120,スキル!$A:$K,11,0),"キ",100/G120))</f>
        <v>12.5</v>
      </c>
      <c r="I120" s="6">
        <f>IF(E120="","",IF(E120=VLOOKUP(A120,スキル!$A:$K,11,0),"ル",ROUND(F120/H120,1)))</f>
        <v>0</v>
      </c>
      <c r="J120" s="8">
        <f>IF(E120="","",IF(E120=VLOOKUP(A120,スキル!$A:$K,11,0),"Ｍ",ROUND(G120-I120,0)))</f>
        <v>8</v>
      </c>
      <c r="K120" s="6">
        <f ca="1">IF(E120="","",IF(E120=VLOOKUP(A120,スキル!$A:$K,11,0),"Ａ",IF(E120=VLOOKUP(A120,スキル!$A:$K,11,0)-1,0,SUM(OFFSET(スキル!$A$2,MATCH(A120,スキル!$A$3:$A$1048576,0),E120+4,1,5-E120)))))</f>
        <v>20</v>
      </c>
      <c r="L120" s="8">
        <f ca="1">IF(E120="",VLOOKUP(A120,スキル!$A:$K,10,0),IF(E120=VLOOKUP(A120,スキル!$A:$K,11,0),"Ｘ",J120+K120))</f>
        <v>28</v>
      </c>
      <c r="M120" s="9">
        <f>IF(C120="イベ","-",VLOOKUP(A120,スキル!$A:$K,10,0)*IF(C120="ハピ",10000,30000))</f>
        <v>1080000</v>
      </c>
      <c r="N120" s="9">
        <f t="shared" ca="1" si="0"/>
        <v>240000</v>
      </c>
      <c r="O120" s="9">
        <f ca="1">IF(C120="イベ","-",IF(E120=VLOOKUP(A120,スキル!$A:$K,11,0),0,IF(C120="ハピ",L120*10000,L120*30000)))</f>
        <v>840000</v>
      </c>
      <c r="P120" s="12" t="s">
        <v>92</v>
      </c>
    </row>
    <row r="121" spans="1:16" ht="18" customHeight="1">
      <c r="A121" s="11">
        <v>119</v>
      </c>
      <c r="B121" s="12"/>
      <c r="C121" s="12" t="s">
        <v>47</v>
      </c>
      <c r="D121" s="12" t="s">
        <v>202</v>
      </c>
      <c r="E121" s="12"/>
      <c r="F121" s="12"/>
      <c r="G121" s="6" t="str">
        <f>IF(E121="","",IF(E121=VLOOKUP(A121,スキル!$A:$K,11,0),"ス",VLOOKUP(A121,スキル!$A:$J,E121+4,FALSE)))</f>
        <v/>
      </c>
      <c r="H121" s="6" t="str">
        <f>IF(E121="","",IF(E121=VLOOKUP(A121,スキル!$A:$K,11,0),"キ",100/G121))</f>
        <v/>
      </c>
      <c r="I121" s="6" t="str">
        <f>IF(E121="","",IF(E121=VLOOKUP(A121,スキル!$A:$K,11,0),"ル",ROUND(F121/H121,1)))</f>
        <v/>
      </c>
      <c r="J121" s="8" t="str">
        <f>IF(E121="","",IF(E121=VLOOKUP(A121,スキル!$A:$K,11,0),"Ｍ",ROUND(G121-I121,0)))</f>
        <v/>
      </c>
      <c r="K121" s="6" t="str">
        <f ca="1">IF(E121="","",IF(E121=VLOOKUP(A121,スキル!$A:$K,11,0),"Ａ",IF(E121=VLOOKUP(A121,スキル!$A:$K,11,0)-1,0,SUM(OFFSET(スキル!$A$2,MATCH(A121,スキル!$A$3:$A$1048576,0),E121+4,1,5-E121)))))</f>
        <v/>
      </c>
      <c r="L121" s="8">
        <f>IF(E121="",VLOOKUP(A121,スキル!$A:$K,10,0),IF(E121=VLOOKUP(A121,スキル!$A:$K,11,0),"Ｘ",J121+K121))</f>
        <v>1</v>
      </c>
      <c r="M121" s="9">
        <f>IF(C121="イベ","-",VLOOKUP(A121,スキル!$A:$K,10,0)*IF(C121="ハピ",10000,30000))</f>
        <v>30000</v>
      </c>
      <c r="N121" s="9">
        <f t="shared" si="0"/>
        <v>0</v>
      </c>
      <c r="O121" s="9">
        <f>IF(C121="イベ","-",IF(E121=VLOOKUP(A121,スキル!$A:$K,11,0),0,IF(C121="ハピ",L121*10000,L121*30000)))</f>
        <v>30000</v>
      </c>
      <c r="P121" s="12" t="s">
        <v>38</v>
      </c>
    </row>
    <row r="122" spans="1:16" ht="18" customHeight="1">
      <c r="A122" s="11">
        <v>120</v>
      </c>
      <c r="B122" s="11">
        <v>53</v>
      </c>
      <c r="C122" s="12" t="s">
        <v>39</v>
      </c>
      <c r="D122" s="12" t="s">
        <v>203</v>
      </c>
      <c r="E122" s="11">
        <v>5</v>
      </c>
      <c r="F122" s="11">
        <v>25</v>
      </c>
      <c r="G122" s="6">
        <f>IF(E122="","",IF(E122=VLOOKUP(A122,スキル!$A:$K,11,0),"ス",VLOOKUP(A122,スキル!$A:$J,E122+4,FALSE)))</f>
        <v>16</v>
      </c>
      <c r="H122" s="6">
        <f>IF(E122="","",IF(E122=VLOOKUP(A122,スキル!$A:$K,11,0),"キ",100/G122))</f>
        <v>6.25</v>
      </c>
      <c r="I122" s="6">
        <f>IF(E122="","",IF(E122=VLOOKUP(A122,スキル!$A:$K,11,0),"ル",ROUND(F122/H122,1)))</f>
        <v>4</v>
      </c>
      <c r="J122" s="8">
        <f>IF(E122="","",IF(E122=VLOOKUP(A122,スキル!$A:$K,11,0),"Ｍ",ROUND(G122-I122,0)))</f>
        <v>12</v>
      </c>
      <c r="K122" s="6">
        <f ca="1">IF(E122="","",IF(E122=VLOOKUP(A122,スキル!$A:$K,11,0),"Ａ",IF(E122=VLOOKUP(A122,スキル!$A:$K,11,0)-1,0,SUM(OFFSET(スキル!$A$2,MATCH(A122,スキル!$A$3:$A$1048576,0),E122+4,1,5-E122)))))</f>
        <v>0</v>
      </c>
      <c r="L122" s="8">
        <f ca="1">IF(E122="",VLOOKUP(A122,スキル!$A:$K,10,0),IF(E122=VLOOKUP(A122,スキル!$A:$K,11,0),"Ｘ",J122+K122))</f>
        <v>12</v>
      </c>
      <c r="M122" s="9">
        <f>IF(C122="イベ","-",VLOOKUP(A122,スキル!$A:$K,10,0)*IF(C122="ハピ",10000,30000))</f>
        <v>960000</v>
      </c>
      <c r="N122" s="9">
        <f t="shared" ca="1" si="0"/>
        <v>600000</v>
      </c>
      <c r="O122" s="9">
        <f ca="1">IF(C122="イベ","-",IF(E122=VLOOKUP(A122,スキル!$A:$K,11,0),0,IF(C122="ハピ",L122*10000,L122*30000)))</f>
        <v>360000</v>
      </c>
      <c r="P122" s="12" t="s">
        <v>204</v>
      </c>
    </row>
    <row r="123" spans="1:16" ht="18" customHeight="1">
      <c r="A123" s="11">
        <v>121</v>
      </c>
      <c r="B123" s="11">
        <v>54</v>
      </c>
      <c r="C123" s="12" t="s">
        <v>39</v>
      </c>
      <c r="D123" s="12" t="s">
        <v>205</v>
      </c>
      <c r="E123" s="11">
        <v>3</v>
      </c>
      <c r="F123" s="11">
        <v>50</v>
      </c>
      <c r="G123" s="6">
        <f>IF(E123="","",IF(E123=VLOOKUP(A123,スキル!$A:$K,11,0),"ス",VLOOKUP(A123,スキル!$A:$J,E123+4,FALSE)))</f>
        <v>4</v>
      </c>
      <c r="H123" s="6">
        <f>IF(E123="","",IF(E123=VLOOKUP(A123,スキル!$A:$K,11,0),"キ",100/G123))</f>
        <v>25</v>
      </c>
      <c r="I123" s="6">
        <f>IF(E123="","",IF(E123=VLOOKUP(A123,スキル!$A:$K,11,0),"ル",ROUND(F123/H123,1)))</f>
        <v>2</v>
      </c>
      <c r="J123" s="8">
        <f>IF(E123="","",IF(E123=VLOOKUP(A123,スキル!$A:$K,11,0),"Ｍ",ROUND(G123-I123,0)))</f>
        <v>2</v>
      </c>
      <c r="K123" s="6">
        <f ca="1">IF(E123="","",IF(E123=VLOOKUP(A123,スキル!$A:$K,11,0),"Ａ",IF(E123=VLOOKUP(A123,スキル!$A:$K,11,0)-1,0,SUM(OFFSET(スキル!$A$2,MATCH(A123,スキル!$A$3:$A$1048576,0),E123+4,1,5-E123)))))</f>
        <v>24</v>
      </c>
      <c r="L123" s="8">
        <f ca="1">IF(E123="",VLOOKUP(A123,スキル!$A:$K,10,0),IF(E123=VLOOKUP(A123,スキル!$A:$K,11,0),"Ｘ",J123+K123))</f>
        <v>26</v>
      </c>
      <c r="M123" s="9">
        <f>IF(C123="イベ","-",VLOOKUP(A123,スキル!$A:$K,10,0)*IF(C123="ハピ",10000,30000))</f>
        <v>960000</v>
      </c>
      <c r="N123" s="9">
        <f t="shared" ca="1" si="0"/>
        <v>180000</v>
      </c>
      <c r="O123" s="9">
        <f ca="1">IF(C123="イベ","-",IF(E123=VLOOKUP(A123,スキル!$A:$K,11,0),0,IF(C123="ハピ",L123*10000,L123*30000)))</f>
        <v>780000</v>
      </c>
      <c r="P123" s="12" t="s">
        <v>21</v>
      </c>
    </row>
    <row r="124" spans="1:16" ht="18" customHeight="1">
      <c r="A124" s="11">
        <v>122</v>
      </c>
      <c r="B124" s="11">
        <v>55</v>
      </c>
      <c r="C124" s="12" t="s">
        <v>39</v>
      </c>
      <c r="D124" s="12" t="s">
        <v>206</v>
      </c>
      <c r="E124" s="11">
        <v>4</v>
      </c>
      <c r="F124" s="11">
        <v>28</v>
      </c>
      <c r="G124" s="6">
        <f>IF(E124="","",IF(E124=VLOOKUP(A124,スキル!$A:$K,11,0),"ス",VLOOKUP(A124,スキル!$A:$J,E124+4,FALSE)))</f>
        <v>7</v>
      </c>
      <c r="H124" s="6">
        <f>IF(E124="","",IF(E124=VLOOKUP(A124,スキル!$A:$K,11,0),"キ",100/G124))</f>
        <v>14.285714285714286</v>
      </c>
      <c r="I124" s="6">
        <f>IF(E124="","",IF(E124=VLOOKUP(A124,スキル!$A:$K,11,0),"ル",ROUND(F124/H124,1)))</f>
        <v>2</v>
      </c>
      <c r="J124" s="8">
        <f>IF(E124="","",IF(E124=VLOOKUP(A124,スキル!$A:$K,11,0),"Ｍ",ROUND(G124-I124,0)))</f>
        <v>5</v>
      </c>
      <c r="K124" s="6">
        <f ca="1">IF(E124="","",IF(E124=VLOOKUP(A124,スキル!$A:$K,11,0),"Ａ",IF(E124=VLOOKUP(A124,スキル!$A:$K,11,0)-1,0,SUM(OFFSET(スキル!$A$2,MATCH(A124,スキル!$A$3:$A$1048576,0),E124+4,1,5-E124)))))</f>
        <v>14</v>
      </c>
      <c r="L124" s="8">
        <f ca="1">IF(E124="",VLOOKUP(A124,スキル!$A:$K,10,0),IF(E124=VLOOKUP(A124,スキル!$A:$K,11,0),"Ｘ",J124+K124))</f>
        <v>19</v>
      </c>
      <c r="M124" s="9">
        <f>IF(C124="イベ","-",VLOOKUP(A124,スキル!$A:$K,10,0)*IF(C124="ハピ",10000,30000))</f>
        <v>870000</v>
      </c>
      <c r="N124" s="9">
        <f t="shared" ca="1" si="0"/>
        <v>300000</v>
      </c>
      <c r="O124" s="9">
        <f ca="1">IF(C124="イベ","-",IF(E124=VLOOKUP(A124,スキル!$A:$K,11,0),0,IF(C124="ハピ",L124*10000,L124*30000)))</f>
        <v>570000</v>
      </c>
      <c r="P124" s="12" t="s">
        <v>38</v>
      </c>
    </row>
    <row r="125" spans="1:16" ht="18" customHeight="1">
      <c r="A125" s="11">
        <v>123</v>
      </c>
      <c r="B125" s="11">
        <v>56</v>
      </c>
      <c r="C125" s="12" t="s">
        <v>39</v>
      </c>
      <c r="D125" s="12" t="s">
        <v>207</v>
      </c>
      <c r="E125" s="11">
        <v>5</v>
      </c>
      <c r="F125" s="11">
        <v>56</v>
      </c>
      <c r="G125" s="6">
        <f>IF(E125="","",IF(E125=VLOOKUP(A125,スキル!$A:$K,11,0),"ス",VLOOKUP(A125,スキル!$A:$J,E125+4,FALSE)))</f>
        <v>16</v>
      </c>
      <c r="H125" s="6">
        <f>IF(E125="","",IF(E125=VLOOKUP(A125,スキル!$A:$K,11,0),"キ",100/G125))</f>
        <v>6.25</v>
      </c>
      <c r="I125" s="6">
        <f>IF(E125="","",IF(E125=VLOOKUP(A125,スキル!$A:$K,11,0),"ル",ROUND(F125/H125,1)))</f>
        <v>9</v>
      </c>
      <c r="J125" s="8">
        <f>IF(E125="","",IF(E125=VLOOKUP(A125,スキル!$A:$K,11,0),"Ｍ",ROUND(G125-I125,0)))</f>
        <v>7</v>
      </c>
      <c r="K125" s="6">
        <f ca="1">IF(E125="","",IF(E125=VLOOKUP(A125,スキル!$A:$K,11,0),"Ａ",IF(E125=VLOOKUP(A125,スキル!$A:$K,11,0)-1,0,SUM(OFFSET(スキル!$A$2,MATCH(A125,スキル!$A$3:$A$1048576,0),E125+4,1,5-E125)))))</f>
        <v>0</v>
      </c>
      <c r="L125" s="8">
        <f ca="1">IF(E125="",VLOOKUP(A125,スキル!$A:$K,10,0),IF(E125=VLOOKUP(A125,スキル!$A:$K,11,0),"Ｘ",J125+K125))</f>
        <v>7</v>
      </c>
      <c r="M125" s="9">
        <f>IF(C125="イベ","-",VLOOKUP(A125,スキル!$A:$K,10,0)*IF(C125="ハピ",10000,30000))</f>
        <v>960000</v>
      </c>
      <c r="N125" s="9">
        <f t="shared" ca="1" si="0"/>
        <v>750000</v>
      </c>
      <c r="O125" s="9">
        <f ca="1">IF(C125="イベ","-",IF(E125=VLOOKUP(A125,スキル!$A:$K,11,0),0,IF(C125="ハピ",L125*10000,L125*30000)))</f>
        <v>210000</v>
      </c>
      <c r="P125" s="12" t="s">
        <v>208</v>
      </c>
    </row>
    <row r="126" spans="1:16" ht="18" customHeight="1">
      <c r="A126" s="11">
        <v>124</v>
      </c>
      <c r="B126" s="11">
        <v>57</v>
      </c>
      <c r="C126" s="12" t="s">
        <v>39</v>
      </c>
      <c r="D126" s="12" t="s">
        <v>209</v>
      </c>
      <c r="E126" s="11">
        <v>3</v>
      </c>
      <c r="F126" s="11">
        <v>75</v>
      </c>
      <c r="G126" s="6">
        <f>IF(E126="","",IF(E126=VLOOKUP(A126,スキル!$A:$K,11,0),"ス",VLOOKUP(A126,スキル!$A:$J,E126+4,FALSE)))</f>
        <v>4</v>
      </c>
      <c r="H126" s="6">
        <f>IF(E126="","",IF(E126=VLOOKUP(A126,スキル!$A:$K,11,0),"キ",100/G126))</f>
        <v>25</v>
      </c>
      <c r="I126" s="6">
        <f>IF(E126="","",IF(E126=VLOOKUP(A126,スキル!$A:$K,11,0),"ル",ROUND(F126/H126,1)))</f>
        <v>3</v>
      </c>
      <c r="J126" s="8">
        <f>IF(E126="","",IF(E126=VLOOKUP(A126,スキル!$A:$K,11,0),"Ｍ",ROUND(G126-I126,0)))</f>
        <v>1</v>
      </c>
      <c r="K126" s="6">
        <f ca="1">IF(E126="","",IF(E126=VLOOKUP(A126,スキル!$A:$K,11,0),"Ａ",IF(E126=VLOOKUP(A126,スキル!$A:$K,11,0)-1,0,SUM(OFFSET(スキル!$A$2,MATCH(A126,スキル!$A$3:$A$1048576,0),E126+4,1,5-E126)))))</f>
        <v>28</v>
      </c>
      <c r="L126" s="8">
        <f ca="1">IF(E126="",VLOOKUP(A126,スキル!$A:$K,10,0),IF(E126=VLOOKUP(A126,スキル!$A:$K,11,0),"Ｘ",J126+K126))</f>
        <v>29</v>
      </c>
      <c r="M126" s="9">
        <f>IF(C126="イベ","-",VLOOKUP(A126,スキル!$A:$K,10,0)*IF(C126="ハピ",10000,30000))</f>
        <v>1080000</v>
      </c>
      <c r="N126" s="9">
        <f t="shared" ca="1" si="0"/>
        <v>210000</v>
      </c>
      <c r="O126" s="9">
        <f ca="1">IF(C126="イベ","-",IF(E126=VLOOKUP(A126,スキル!$A:$K,11,0),0,IF(C126="ハピ",L126*10000,L126*30000)))</f>
        <v>870000</v>
      </c>
      <c r="P126" s="12" t="s">
        <v>210</v>
      </c>
    </row>
    <row r="127" spans="1:16" ht="18" customHeight="1">
      <c r="A127" s="11">
        <v>125</v>
      </c>
      <c r="B127" s="12"/>
      <c r="C127" s="12" t="s">
        <v>50</v>
      </c>
      <c r="D127" s="12" t="s">
        <v>211</v>
      </c>
      <c r="E127" s="12"/>
      <c r="F127" s="12"/>
      <c r="G127" s="6" t="str">
        <f>IF(E127="","",IF(E127=VLOOKUP(A127,スキル!$A:$K,11,0),"ス",VLOOKUP(A127,スキル!$A:$J,E127+4,FALSE)))</f>
        <v/>
      </c>
      <c r="H127" s="6" t="str">
        <f>IF(E127="","",IF(E127=VLOOKUP(A127,スキル!$A:$K,11,0),"キ",100/G127))</f>
        <v/>
      </c>
      <c r="I127" s="6" t="str">
        <f>IF(E127="","",IF(E127=VLOOKUP(A127,スキル!$A:$K,11,0),"ル",ROUND(F127/H127,1)))</f>
        <v/>
      </c>
      <c r="J127" s="8" t="str">
        <f>IF(E127="","",IF(E127=VLOOKUP(A127,スキル!$A:$K,11,0),"Ｍ",ROUND(G127-I127,0)))</f>
        <v/>
      </c>
      <c r="K127" s="6" t="str">
        <f ca="1">IF(E127="","",IF(E127=VLOOKUP(A127,スキル!$A:$K,11,0),"Ａ",IF(E127=VLOOKUP(A127,スキル!$A:$K,11,0)-1,0,SUM(OFFSET(スキル!$A$2,MATCH(A127,スキル!$A$3:$A$1048576,0),E127+4,1,5-E127)))))</f>
        <v/>
      </c>
      <c r="L127" s="8">
        <f>IF(E127="",VLOOKUP(A127,スキル!$A:$K,10,0),IF(E127=VLOOKUP(A127,スキル!$A:$K,11,0),"Ｘ",J127+K127))</f>
        <v>6</v>
      </c>
      <c r="M127" s="9" t="str">
        <f>IF(C127="イベ","-",VLOOKUP(A127,スキル!$A:$K,10,0)*IF(C127="ハピ",10000,30000))</f>
        <v>-</v>
      </c>
      <c r="N127" s="9" t="str">
        <f t="shared" si="0"/>
        <v>-</v>
      </c>
      <c r="O127" s="9" t="str">
        <f>IF(C127="イベ","-",IF(E127=VLOOKUP(A127,スキル!$A:$K,11,0),0,IF(C127="ハピ",L127*10000,L127*30000)))</f>
        <v>-</v>
      </c>
      <c r="P127" s="12" t="s">
        <v>23</v>
      </c>
    </row>
    <row r="128" spans="1:16" ht="18" customHeight="1">
      <c r="A128" s="11">
        <v>126</v>
      </c>
      <c r="B128" s="12"/>
      <c r="C128" s="12" t="s">
        <v>47</v>
      </c>
      <c r="D128" s="12" t="s">
        <v>212</v>
      </c>
      <c r="E128" s="11">
        <v>1</v>
      </c>
      <c r="F128" s="11">
        <v>0</v>
      </c>
      <c r="G128" s="6">
        <f>IF(E128="","",IF(E128=VLOOKUP(A128,スキル!$A:$K,11,0),"ス",VLOOKUP(A128,スキル!$A:$J,E128+4,FALSE)))</f>
        <v>1</v>
      </c>
      <c r="H128" s="6">
        <f>IF(E128="","",IF(E128=VLOOKUP(A128,スキル!$A:$K,11,0),"キ",100/G128))</f>
        <v>100</v>
      </c>
      <c r="I128" s="6">
        <f>IF(E128="","",IF(E128=VLOOKUP(A128,スキル!$A:$K,11,0),"ル",ROUND(F128/H128,1)))</f>
        <v>0</v>
      </c>
      <c r="J128" s="8">
        <f>IF(E128="","",IF(E128=VLOOKUP(A128,スキル!$A:$K,11,0),"Ｍ",ROUND(G128-I128,0)))</f>
        <v>1</v>
      </c>
      <c r="K128" s="6">
        <f ca="1">IF(E128="","",IF(E128=VLOOKUP(A128,スキル!$A:$K,11,0),"Ａ",IF(E128=VLOOKUP(A128,スキル!$A:$K,11,0)-1,0,SUM(OFFSET(スキル!$A$2,MATCH(A128,スキル!$A$3:$A$1048576,0),E128+4,1,5-E128)))))</f>
        <v>30</v>
      </c>
      <c r="L128" s="8">
        <f ca="1">IF(E128="",VLOOKUP(A128,スキル!$A:$K,10,0),IF(E128=VLOOKUP(A128,スキル!$A:$K,11,0),"Ｘ",J128+K128))</f>
        <v>31</v>
      </c>
      <c r="M128" s="9">
        <f>IF(C128="イベ","-",VLOOKUP(A128,スキル!$A:$K,10,0)*IF(C128="ハピ",10000,30000))</f>
        <v>960000</v>
      </c>
      <c r="N128" s="9">
        <f t="shared" ca="1" si="0"/>
        <v>30000</v>
      </c>
      <c r="O128" s="9">
        <f ca="1">IF(C128="イベ","-",IF(E128=VLOOKUP(A128,スキル!$A:$K,11,0),0,IF(C128="ハピ",L128*10000,L128*30000)))</f>
        <v>930000</v>
      </c>
      <c r="P128" s="12" t="s">
        <v>213</v>
      </c>
    </row>
    <row r="129" spans="1:16" ht="18" customHeight="1">
      <c r="A129" s="11">
        <v>127</v>
      </c>
      <c r="B129" s="11">
        <v>58</v>
      </c>
      <c r="C129" s="12" t="s">
        <v>39</v>
      </c>
      <c r="D129" s="12" t="s">
        <v>214</v>
      </c>
      <c r="E129" s="11">
        <v>5</v>
      </c>
      <c r="F129" s="11">
        <v>0</v>
      </c>
      <c r="G129" s="6">
        <f>IF(E129="","",IF(E129=VLOOKUP(A129,スキル!$A:$K,11,0),"ス",VLOOKUP(A129,スキル!$A:$J,E129+4,FALSE)))</f>
        <v>20</v>
      </c>
      <c r="H129" s="6">
        <f>IF(E129="","",IF(E129=VLOOKUP(A129,スキル!$A:$K,11,0),"キ",100/G129))</f>
        <v>5</v>
      </c>
      <c r="I129" s="6">
        <f>IF(E129="","",IF(E129=VLOOKUP(A129,スキル!$A:$K,11,0),"ル",ROUND(F129/H129,1)))</f>
        <v>0</v>
      </c>
      <c r="J129" s="8">
        <f>IF(E129="","",IF(E129=VLOOKUP(A129,スキル!$A:$K,11,0),"Ｍ",ROUND(G129-I129,0)))</f>
        <v>20</v>
      </c>
      <c r="K129" s="6">
        <f ca="1">IF(E129="","",IF(E129=VLOOKUP(A129,スキル!$A:$K,11,0),"Ａ",IF(E129=VLOOKUP(A129,スキル!$A:$K,11,0)-1,0,SUM(OFFSET(スキル!$A$2,MATCH(A129,スキル!$A$3:$A$1048576,0),E129+4,1,5-E129)))))</f>
        <v>0</v>
      </c>
      <c r="L129" s="8">
        <f ca="1">IF(E129="",VLOOKUP(A129,スキル!$A:$K,10,0),IF(E129=VLOOKUP(A129,スキル!$A:$K,11,0),"Ｘ",J129+K129))</f>
        <v>20</v>
      </c>
      <c r="M129" s="9">
        <f>IF(C129="イベ","-",VLOOKUP(A129,スキル!$A:$K,10,0)*IF(C129="ハピ",10000,30000))</f>
        <v>1080000</v>
      </c>
      <c r="N129" s="9">
        <f t="shared" ca="1" si="0"/>
        <v>480000</v>
      </c>
      <c r="O129" s="9">
        <f ca="1">IF(C129="イベ","-",IF(E129=VLOOKUP(A129,スキル!$A:$K,11,0),0,IF(C129="ハピ",L129*10000,L129*30000)))</f>
        <v>600000</v>
      </c>
      <c r="P129" s="12" t="s">
        <v>215</v>
      </c>
    </row>
    <row r="130" spans="1:16" ht="18" customHeight="1">
      <c r="A130" s="11">
        <v>128</v>
      </c>
      <c r="B130" s="11">
        <v>59</v>
      </c>
      <c r="C130" s="12" t="s">
        <v>39</v>
      </c>
      <c r="D130" s="12" t="s">
        <v>216</v>
      </c>
      <c r="E130" s="11">
        <v>3</v>
      </c>
      <c r="F130" s="11">
        <v>25</v>
      </c>
      <c r="G130" s="6">
        <f>IF(E130="","",IF(E130=VLOOKUP(A130,スキル!$A:$K,11,0),"ス",VLOOKUP(A130,スキル!$A:$J,E130+4,FALSE)))</f>
        <v>4</v>
      </c>
      <c r="H130" s="6">
        <f>IF(E130="","",IF(E130=VLOOKUP(A130,スキル!$A:$K,11,0),"キ",100/G130))</f>
        <v>25</v>
      </c>
      <c r="I130" s="6">
        <f>IF(E130="","",IF(E130=VLOOKUP(A130,スキル!$A:$K,11,0),"ル",ROUND(F130/H130,1)))</f>
        <v>1</v>
      </c>
      <c r="J130" s="8">
        <f>IF(E130="","",IF(E130=VLOOKUP(A130,スキル!$A:$K,11,0),"Ｍ",ROUND(G130-I130,0)))</f>
        <v>3</v>
      </c>
      <c r="K130" s="6">
        <f ca="1">IF(E130="","",IF(E130=VLOOKUP(A130,スキル!$A:$K,11,0),"Ａ",IF(E130=VLOOKUP(A130,スキル!$A:$K,11,0)-1,0,SUM(OFFSET(スキル!$A$2,MATCH(A130,スキル!$A$3:$A$1048576,0),E130+4,1,5-E130)))))</f>
        <v>24</v>
      </c>
      <c r="L130" s="8">
        <f ca="1">IF(E130="",VLOOKUP(A130,スキル!$A:$K,10,0),IF(E130=VLOOKUP(A130,スキル!$A:$K,11,0),"Ｘ",J130+K130))</f>
        <v>27</v>
      </c>
      <c r="M130" s="9">
        <f>IF(C130="イベ","-",VLOOKUP(A130,スキル!$A:$K,10,0)*IF(C130="ハピ",10000,30000))</f>
        <v>960000</v>
      </c>
      <c r="N130" s="9">
        <f t="shared" ca="1" si="0"/>
        <v>150000</v>
      </c>
      <c r="O130" s="9">
        <f ca="1">IF(C130="イベ","-",IF(E130=VLOOKUP(A130,スキル!$A:$K,11,0),0,IF(C130="ハピ",L130*10000,L130*30000)))</f>
        <v>810000</v>
      </c>
      <c r="P130" s="12" t="s">
        <v>217</v>
      </c>
    </row>
    <row r="131" spans="1:16" ht="18" customHeight="1">
      <c r="A131" s="11">
        <v>129</v>
      </c>
      <c r="B131" s="12"/>
      <c r="C131" s="12" t="s">
        <v>50</v>
      </c>
      <c r="D131" s="12" t="s">
        <v>218</v>
      </c>
      <c r="E131" s="12"/>
      <c r="F131" s="12"/>
      <c r="G131" s="6" t="str">
        <f>IF(E131="","",IF(E131=VLOOKUP(A131,スキル!$A:$K,11,0),"ス",VLOOKUP(A131,スキル!$A:$J,E131+4,FALSE)))</f>
        <v/>
      </c>
      <c r="H131" s="6" t="str">
        <f>IF(E131="","",IF(E131=VLOOKUP(A131,スキル!$A:$K,11,0),"キ",100/G131))</f>
        <v/>
      </c>
      <c r="I131" s="6" t="str">
        <f>IF(E131="","",IF(E131=VLOOKUP(A131,スキル!$A:$K,11,0),"ル",ROUND(F131/H131,1)))</f>
        <v/>
      </c>
      <c r="J131" s="8" t="str">
        <f>IF(E131="","",IF(E131=VLOOKUP(A131,スキル!$A:$K,11,0),"Ｍ",ROUND(G131-I131,0)))</f>
        <v/>
      </c>
      <c r="K131" s="6" t="str">
        <f ca="1">IF(E131="","",IF(E131=VLOOKUP(A131,スキル!$A:$K,11,0),"Ａ",IF(E131=VLOOKUP(A131,スキル!$A:$K,11,0)-1,0,SUM(OFFSET(スキル!$A$2,MATCH(A131,スキル!$A$3:$A$1048576,0),E131+4,1,5-E131)))))</f>
        <v/>
      </c>
      <c r="L131" s="8">
        <f>IF(E131="",VLOOKUP(A131,スキル!$A:$K,10,0),IF(E131=VLOOKUP(A131,スキル!$A:$K,11,0),"Ｘ",J131+K131))</f>
        <v>3</v>
      </c>
      <c r="M131" s="9" t="str">
        <f>IF(C131="イベ","-",VLOOKUP(A131,スキル!$A:$K,10,0)*IF(C131="ハピ",10000,30000))</f>
        <v>-</v>
      </c>
      <c r="N131" s="9" t="str">
        <f t="shared" si="0"/>
        <v>-</v>
      </c>
      <c r="O131" s="9" t="str">
        <f>IF(C131="イベ","-",IF(E131=VLOOKUP(A131,スキル!$A:$K,11,0),0,IF(C131="ハピ",L131*10000,L131*30000)))</f>
        <v>-</v>
      </c>
      <c r="P131" s="12" t="s">
        <v>38</v>
      </c>
    </row>
    <row r="132" spans="1:16" ht="18" customHeight="1">
      <c r="A132" s="11">
        <v>130</v>
      </c>
      <c r="B132" s="12"/>
      <c r="C132" s="12" t="s">
        <v>47</v>
      </c>
      <c r="D132" s="12" t="s">
        <v>219</v>
      </c>
      <c r="E132" s="12"/>
      <c r="F132" s="12"/>
      <c r="G132" s="6" t="str">
        <f>IF(E132="","",IF(E132=VLOOKUP(A132,スキル!$A:$K,11,0),"ス",VLOOKUP(A132,スキル!$A:$J,E132+4,FALSE)))</f>
        <v/>
      </c>
      <c r="H132" s="6" t="str">
        <f>IF(E132="","",IF(E132=VLOOKUP(A132,スキル!$A:$K,11,0),"キ",100/G132))</f>
        <v/>
      </c>
      <c r="I132" s="6" t="str">
        <f>IF(E132="","",IF(E132=VLOOKUP(A132,スキル!$A:$K,11,0),"ル",ROUND(F132/H132,1)))</f>
        <v/>
      </c>
      <c r="J132" s="8" t="str">
        <f>IF(E132="","",IF(E132=VLOOKUP(A132,スキル!$A:$K,11,0),"Ｍ",ROUND(G132-I132,0)))</f>
        <v/>
      </c>
      <c r="K132" s="6" t="str">
        <f ca="1">IF(E132="","",IF(E132=VLOOKUP(A132,スキル!$A:$K,11,0),"Ａ",IF(E132=VLOOKUP(A132,スキル!$A:$K,11,0)-1,0,SUM(OFFSET(スキル!$A$2,MATCH(A132,スキル!$A$3:$A$1048576,0),E132+4,1,5-E132)))))</f>
        <v/>
      </c>
      <c r="L132" s="8">
        <f>IF(E132="",VLOOKUP(A132,スキル!$A:$K,10,0),IF(E132=VLOOKUP(A132,スキル!$A:$K,11,0),"Ｘ",J132+K132))</f>
        <v>32</v>
      </c>
      <c r="M132" s="9">
        <f>IF(C132="イベ","-",VLOOKUP(A132,スキル!$A:$K,10,0)*IF(C132="ハピ",10000,30000))</f>
        <v>960000</v>
      </c>
      <c r="N132" s="9">
        <f t="shared" si="0"/>
        <v>0</v>
      </c>
      <c r="O132" s="9">
        <f>IF(C132="イベ","-",IF(E132=VLOOKUP(A132,スキル!$A:$K,11,0),0,IF(C132="ハピ",L132*10000,L132*30000)))</f>
        <v>960000</v>
      </c>
      <c r="P132" s="12" t="s">
        <v>220</v>
      </c>
    </row>
    <row r="133" spans="1:16" ht="18" customHeight="1">
      <c r="A133" s="17">
        <v>131</v>
      </c>
      <c r="B133" s="17">
        <v>60</v>
      </c>
      <c r="C133" s="18" t="s">
        <v>39</v>
      </c>
      <c r="D133" s="18" t="s">
        <v>221</v>
      </c>
      <c r="E133" s="11">
        <v>6</v>
      </c>
      <c r="F133" s="11">
        <v>0</v>
      </c>
      <c r="G133" s="6" t="str">
        <f>IF(E133="","",IF(E133=VLOOKUP(A133,スキル!$A:$K,11,0),"ス",VLOOKUP(A133,スキル!$A:$J,E133+4,FALSE)))</f>
        <v>ス</v>
      </c>
      <c r="H133" s="6" t="str">
        <f>IF(E133="","",IF(E133=VLOOKUP(A133,スキル!$A:$K,11,0),"キ",100/G133))</f>
        <v>キ</v>
      </c>
      <c r="I133" s="6" t="str">
        <f>IF(E133="","",IF(E133=VLOOKUP(A133,スキル!$A:$K,11,0),"ル",ROUND(F133/H133,1)))</f>
        <v>ル</v>
      </c>
      <c r="J133" s="8" t="str">
        <f>IF(E133="","",IF(E133=VLOOKUP(A133,スキル!$A:$K,11,0),"Ｍ",ROUND(G133-I133,0)))</f>
        <v>Ｍ</v>
      </c>
      <c r="K133" s="6" t="str">
        <f ca="1">IF(E133="","",IF(E133=VLOOKUP(A133,スキル!$A:$K,11,0),"Ａ",IF(E133=VLOOKUP(A133,スキル!$A:$K,11,0)-1,0,SUM(OFFSET(スキル!$A$2,MATCH(A133,スキル!$A$3:$A$1048576,0),E133+4,1,5-E133)))))</f>
        <v>Ａ</v>
      </c>
      <c r="L133" s="8" t="str">
        <f>IF(E133="",VLOOKUP(A133,スキル!$A:$K,10,0),IF(E133=VLOOKUP(A133,スキル!$A:$K,11,0),"Ｘ",J133+K133))</f>
        <v>Ｘ</v>
      </c>
      <c r="M133" s="9">
        <f>IF(C133="イベ","-",VLOOKUP(A133,スキル!$A:$K,10,0)*IF(C133="ハピ",10000,30000))</f>
        <v>960000</v>
      </c>
      <c r="N133" s="9">
        <f t="shared" si="0"/>
        <v>960000</v>
      </c>
      <c r="O133" s="9">
        <f>IF(C133="イベ","-",IF(E133=VLOOKUP(A133,スキル!$A:$K,11,0),0,IF(C133="ハピ",L133*10000,L133*30000)))</f>
        <v>0</v>
      </c>
      <c r="P133" s="12" t="s">
        <v>23</v>
      </c>
    </row>
    <row r="134" spans="1:16" ht="18" customHeight="1">
      <c r="A134" s="11">
        <v>132</v>
      </c>
      <c r="B134" s="11">
        <v>61</v>
      </c>
      <c r="C134" s="12" t="s">
        <v>39</v>
      </c>
      <c r="D134" s="12" t="s">
        <v>222</v>
      </c>
      <c r="E134" s="11">
        <v>5</v>
      </c>
      <c r="F134" s="11">
        <v>31</v>
      </c>
      <c r="G134" s="6">
        <f>IF(E134="","",IF(E134=VLOOKUP(A134,スキル!$A:$K,11,0),"ス",VLOOKUP(A134,スキル!$A:$J,E134+4,FALSE)))</f>
        <v>16</v>
      </c>
      <c r="H134" s="6">
        <f>IF(E134="","",IF(E134=VLOOKUP(A134,スキル!$A:$K,11,0),"キ",100/G134))</f>
        <v>6.25</v>
      </c>
      <c r="I134" s="6">
        <f>IF(E134="","",IF(E134=VLOOKUP(A134,スキル!$A:$K,11,0),"ル",ROUND(F134/H134,1)))</f>
        <v>5</v>
      </c>
      <c r="J134" s="8">
        <f>IF(E134="","",IF(E134=VLOOKUP(A134,スキル!$A:$K,11,0),"Ｍ",ROUND(G134-I134,0)))</f>
        <v>11</v>
      </c>
      <c r="K134" s="6">
        <f ca="1">IF(E134="","",IF(E134=VLOOKUP(A134,スキル!$A:$K,11,0),"Ａ",IF(E134=VLOOKUP(A134,スキル!$A:$K,11,0)-1,0,SUM(OFFSET(スキル!$A$2,MATCH(A134,スキル!$A$3:$A$1048576,0),E134+4,1,5-E134)))))</f>
        <v>0</v>
      </c>
      <c r="L134" s="8">
        <f ca="1">IF(E134="",VLOOKUP(A134,スキル!$A:$K,10,0),IF(E134=VLOOKUP(A134,スキル!$A:$K,11,0),"Ｘ",J134+K134))</f>
        <v>11</v>
      </c>
      <c r="M134" s="9">
        <f>IF(C134="イベ","-",VLOOKUP(A134,スキル!$A:$K,10,0)*IF(C134="ハピ",10000,30000))</f>
        <v>960000</v>
      </c>
      <c r="N134" s="9">
        <f t="shared" ca="1" si="0"/>
        <v>630000</v>
      </c>
      <c r="O134" s="9">
        <f ca="1">IF(C134="イベ","-",IF(E134=VLOOKUP(A134,スキル!$A:$K,11,0),0,IF(C134="ハピ",L134*10000,L134*30000)))</f>
        <v>330000</v>
      </c>
      <c r="P134" s="12" t="s">
        <v>223</v>
      </c>
    </row>
    <row r="135" spans="1:16" ht="18" customHeight="1">
      <c r="A135" s="11">
        <v>133</v>
      </c>
      <c r="B135" s="11">
        <v>62</v>
      </c>
      <c r="C135" s="12" t="s">
        <v>39</v>
      </c>
      <c r="D135" s="12" t="s">
        <v>224</v>
      </c>
      <c r="E135" s="11">
        <v>4</v>
      </c>
      <c r="F135" s="11">
        <v>37</v>
      </c>
      <c r="G135" s="6">
        <f>IF(E135="","",IF(E135=VLOOKUP(A135,スキル!$A:$K,11,0),"ス",VLOOKUP(A135,スキル!$A:$J,E135+4,FALSE)))</f>
        <v>8</v>
      </c>
      <c r="H135" s="6">
        <f>IF(E135="","",IF(E135=VLOOKUP(A135,スキル!$A:$K,11,0),"キ",100/G135))</f>
        <v>12.5</v>
      </c>
      <c r="I135" s="6">
        <f>IF(E135="","",IF(E135=VLOOKUP(A135,スキル!$A:$K,11,0),"ル",ROUND(F135/H135,1)))</f>
        <v>3</v>
      </c>
      <c r="J135" s="8">
        <f>IF(E135="","",IF(E135=VLOOKUP(A135,スキル!$A:$K,11,0),"Ｍ",ROUND(G135-I135,0)))</f>
        <v>5</v>
      </c>
      <c r="K135" s="6">
        <f ca="1">IF(E135="","",IF(E135=VLOOKUP(A135,スキル!$A:$K,11,0),"Ａ",IF(E135=VLOOKUP(A135,スキル!$A:$K,11,0)-1,0,SUM(OFFSET(スキル!$A$2,MATCH(A135,スキル!$A$3:$A$1048576,0),E135+4,1,5-E135)))))</f>
        <v>16</v>
      </c>
      <c r="L135" s="8">
        <f ca="1">IF(E135="",VLOOKUP(A135,スキル!$A:$K,10,0),IF(E135=VLOOKUP(A135,スキル!$A:$K,11,0),"Ｘ",J135+K135))</f>
        <v>21</v>
      </c>
      <c r="M135" s="9">
        <f>IF(C135="イベ","-",VLOOKUP(A135,スキル!$A:$K,10,0)*IF(C135="ハピ",10000,30000))</f>
        <v>960000</v>
      </c>
      <c r="N135" s="9">
        <f t="shared" ca="1" si="0"/>
        <v>330000</v>
      </c>
      <c r="O135" s="9">
        <f ca="1">IF(C135="イベ","-",IF(E135=VLOOKUP(A135,スキル!$A:$K,11,0),0,IF(C135="ハピ",L135*10000,L135*30000)))</f>
        <v>630000</v>
      </c>
      <c r="P135" s="12" t="s">
        <v>38</v>
      </c>
    </row>
    <row r="136" spans="1:16" ht="18" customHeight="1">
      <c r="A136" s="11">
        <v>134</v>
      </c>
      <c r="B136" s="12"/>
      <c r="C136" s="12" t="s">
        <v>47</v>
      </c>
      <c r="D136" s="12" t="s">
        <v>225</v>
      </c>
      <c r="E136" s="12"/>
      <c r="F136" s="12"/>
      <c r="G136" s="6" t="str">
        <f>IF(E136="","",IF(E136=VLOOKUP(A136,スキル!$A:$K,11,0),"ス",VLOOKUP(A136,スキル!$A:$J,E136+4,FALSE)))</f>
        <v/>
      </c>
      <c r="H136" s="6" t="str">
        <f>IF(E136="","",IF(E136=VLOOKUP(A136,スキル!$A:$K,11,0),"キ",100/G136))</f>
        <v/>
      </c>
      <c r="I136" s="6" t="str">
        <f>IF(E136="","",IF(E136=VLOOKUP(A136,スキル!$A:$K,11,0),"ル",ROUND(F136/H136,1)))</f>
        <v/>
      </c>
      <c r="J136" s="8" t="str">
        <f>IF(E136="","",IF(E136=VLOOKUP(A136,スキル!$A:$K,11,0),"Ｍ",ROUND(G136-I136,0)))</f>
        <v/>
      </c>
      <c r="K136" s="6" t="str">
        <f ca="1">IF(E136="","",IF(E136=VLOOKUP(A136,スキル!$A:$K,11,0),"Ａ",IF(E136=VLOOKUP(A136,スキル!$A:$K,11,0)-1,0,SUM(OFFSET(スキル!$A$2,MATCH(A136,スキル!$A$3:$A$1048576,0),E136+4,1,5-E136)))))</f>
        <v/>
      </c>
      <c r="L136" s="8">
        <f>IF(E136="",VLOOKUP(A136,スキル!$A:$K,10,0),IF(E136=VLOOKUP(A136,スキル!$A:$K,11,0),"Ｘ",J136+K136))</f>
        <v>32</v>
      </c>
      <c r="M136" s="9">
        <f>IF(C136="イベ","-",VLOOKUP(A136,スキル!$A:$K,10,0)*IF(C136="ハピ",10000,30000))</f>
        <v>960000</v>
      </c>
      <c r="N136" s="9">
        <f t="shared" si="0"/>
        <v>0</v>
      </c>
      <c r="O136" s="9">
        <f>IF(C136="イベ","-",IF(E136=VLOOKUP(A136,スキル!$A:$K,11,0),0,IF(C136="ハピ",L136*10000,L136*30000)))</f>
        <v>960000</v>
      </c>
      <c r="P136" s="12" t="s">
        <v>23</v>
      </c>
    </row>
    <row r="137" spans="1:16" ht="18" customHeight="1">
      <c r="A137" s="11">
        <v>135</v>
      </c>
      <c r="B137" s="12"/>
      <c r="C137" s="12" t="s">
        <v>47</v>
      </c>
      <c r="D137" s="12" t="s">
        <v>226</v>
      </c>
      <c r="E137" s="11">
        <v>3</v>
      </c>
      <c r="F137" s="11">
        <v>0</v>
      </c>
      <c r="G137" s="6">
        <f>IF(E137="","",IF(E137=VLOOKUP(A137,スキル!$A:$K,11,0),"ス",VLOOKUP(A137,スキル!$A:$J,E137+4,FALSE)))</f>
        <v>4</v>
      </c>
      <c r="H137" s="6">
        <f>IF(E137="","",IF(E137=VLOOKUP(A137,スキル!$A:$K,11,0),"キ",100/G137))</f>
        <v>25</v>
      </c>
      <c r="I137" s="6">
        <f>IF(E137="","",IF(E137=VLOOKUP(A137,スキル!$A:$K,11,0),"ル",ROUND(F137/H137,1)))</f>
        <v>0</v>
      </c>
      <c r="J137" s="8">
        <f>IF(E137="","",IF(E137=VLOOKUP(A137,スキル!$A:$K,11,0),"Ｍ",ROUND(G137-I137,0)))</f>
        <v>4</v>
      </c>
      <c r="K137" s="6">
        <f ca="1">IF(E137="","",IF(E137=VLOOKUP(A137,スキル!$A:$K,11,0),"Ａ",IF(E137=VLOOKUP(A137,スキル!$A:$K,11,0)-1,0,SUM(OFFSET(スキル!$A$2,MATCH(A137,スキル!$A$3:$A$1048576,0),E137+4,1,5-E137)))))</f>
        <v>28</v>
      </c>
      <c r="L137" s="8">
        <f ca="1">IF(E137="",VLOOKUP(A137,スキル!$A:$K,10,0),IF(E137=VLOOKUP(A137,スキル!$A:$K,11,0),"Ｘ",J137+K137))</f>
        <v>32</v>
      </c>
      <c r="M137" s="9">
        <f>IF(C137="イベ","-",VLOOKUP(A137,スキル!$A:$K,10,0)*IF(C137="ハピ",10000,30000))</f>
        <v>1080000</v>
      </c>
      <c r="N137" s="9">
        <f t="shared" ca="1" si="0"/>
        <v>120000</v>
      </c>
      <c r="O137" s="9">
        <f ca="1">IF(C137="イベ","-",IF(E137=VLOOKUP(A137,スキル!$A:$K,11,0),0,IF(C137="ハピ",L137*10000,L137*30000)))</f>
        <v>960000</v>
      </c>
      <c r="P137" s="12" t="s">
        <v>89</v>
      </c>
    </row>
    <row r="138" spans="1:16" ht="18" customHeight="1">
      <c r="A138" s="11">
        <v>136</v>
      </c>
      <c r="B138" s="12"/>
      <c r="C138" s="12" t="s">
        <v>47</v>
      </c>
      <c r="D138" s="12" t="s">
        <v>227</v>
      </c>
      <c r="E138" s="12"/>
      <c r="F138" s="12"/>
      <c r="G138" s="6" t="str">
        <f>IF(E138="","",IF(E138=VLOOKUP(A138,スキル!$A:$K,11,0),"ス",VLOOKUP(A138,スキル!$A:$J,E138+4,FALSE)))</f>
        <v/>
      </c>
      <c r="H138" s="6" t="str">
        <f>IF(E138="","",IF(E138=VLOOKUP(A138,スキル!$A:$K,11,0),"キ",100/G138))</f>
        <v/>
      </c>
      <c r="I138" s="6" t="str">
        <f>IF(E138="","",IF(E138=VLOOKUP(A138,スキル!$A:$K,11,0),"ル",ROUND(F138/H138,1)))</f>
        <v/>
      </c>
      <c r="J138" s="8" t="str">
        <f>IF(E138="","",IF(E138=VLOOKUP(A138,スキル!$A:$K,11,0),"Ｍ",ROUND(G138-I138,0)))</f>
        <v/>
      </c>
      <c r="K138" s="6" t="str">
        <f ca="1">IF(E138="","",IF(E138=VLOOKUP(A138,スキル!$A:$K,11,0),"Ａ",IF(E138=VLOOKUP(A138,スキル!$A:$K,11,0)-1,0,SUM(OFFSET(スキル!$A$2,MATCH(A138,スキル!$A$3:$A$1048576,0),E138+4,1,5-E138)))))</f>
        <v/>
      </c>
      <c r="L138" s="8">
        <f>IF(E138="",VLOOKUP(A138,スキル!$A:$K,10,0),IF(E138=VLOOKUP(A138,スキル!$A:$K,11,0),"Ｘ",J138+K138))</f>
        <v>32</v>
      </c>
      <c r="M138" s="9">
        <f>IF(C138="イベ","-",VLOOKUP(A138,スキル!$A:$K,10,0)*IF(C138="ハピ",10000,30000))</f>
        <v>960000</v>
      </c>
      <c r="N138" s="9">
        <f t="shared" si="0"/>
        <v>0</v>
      </c>
      <c r="O138" s="9">
        <f>IF(C138="イベ","-",IF(E138=VLOOKUP(A138,スキル!$A:$K,11,0),0,IF(C138="ハピ",L138*10000,L138*30000)))</f>
        <v>960000</v>
      </c>
      <c r="P138" s="19" t="s">
        <v>228</v>
      </c>
    </row>
    <row r="139" spans="1:16" ht="18" customHeight="1">
      <c r="A139" s="11">
        <v>137</v>
      </c>
      <c r="B139" s="12"/>
      <c r="C139" s="12" t="s">
        <v>47</v>
      </c>
      <c r="D139" s="12" t="s">
        <v>229</v>
      </c>
      <c r="E139" s="11">
        <v>2</v>
      </c>
      <c r="F139" s="11">
        <v>50</v>
      </c>
      <c r="G139" s="6">
        <f>IF(E139="","",IF(E139=VLOOKUP(A139,スキル!$A:$K,11,0),"ス",VLOOKUP(A139,スキル!$A:$J,E139+4,FALSE)))</f>
        <v>2</v>
      </c>
      <c r="H139" s="6">
        <f>IF(E139="","",IF(E139=VLOOKUP(A139,スキル!$A:$K,11,0),"キ",100/G139))</f>
        <v>50</v>
      </c>
      <c r="I139" s="6">
        <f>IF(E139="","",IF(E139=VLOOKUP(A139,スキル!$A:$K,11,0),"ル",ROUND(F139/H139,1)))</f>
        <v>1</v>
      </c>
      <c r="J139" s="8">
        <f>IF(E139="","",IF(E139=VLOOKUP(A139,スキル!$A:$K,11,0),"Ｍ",ROUND(G139-I139,0)))</f>
        <v>1</v>
      </c>
      <c r="K139" s="6">
        <f ca="1">IF(E139="","",IF(E139=VLOOKUP(A139,スキル!$A:$K,11,0),"Ａ",IF(E139=VLOOKUP(A139,スキル!$A:$K,11,0)-1,0,SUM(OFFSET(スキル!$A$2,MATCH(A139,スキル!$A$3:$A$1048576,0),E139+4,1,5-E139)))))</f>
        <v>32</v>
      </c>
      <c r="L139" s="8">
        <f ca="1">IF(E139="",VLOOKUP(A139,スキル!$A:$K,10,0),IF(E139=VLOOKUP(A139,スキル!$A:$K,11,0),"Ｘ",J139+K139))</f>
        <v>33</v>
      </c>
      <c r="M139" s="9">
        <f>IF(C139="イベ","-",VLOOKUP(A139,スキル!$A:$K,10,0)*IF(C139="ハピ",10000,30000))</f>
        <v>1080000</v>
      </c>
      <c r="N139" s="9">
        <f t="shared" ca="1" si="0"/>
        <v>90000</v>
      </c>
      <c r="O139" s="9">
        <f ca="1">IF(C139="イベ","-",IF(E139=VLOOKUP(A139,スキル!$A:$K,11,0),0,IF(C139="ハピ",L139*10000,L139*30000)))</f>
        <v>990000</v>
      </c>
      <c r="P139" s="12" t="s">
        <v>13</v>
      </c>
    </row>
    <row r="140" spans="1:16" ht="18" customHeight="1">
      <c r="A140" s="11">
        <v>138</v>
      </c>
      <c r="B140" s="11">
        <v>63</v>
      </c>
      <c r="C140" s="12" t="s">
        <v>39</v>
      </c>
      <c r="D140" s="12" t="s">
        <v>230</v>
      </c>
      <c r="E140" s="11">
        <v>4</v>
      </c>
      <c r="F140" s="11">
        <v>37</v>
      </c>
      <c r="G140" s="6">
        <f>IF(E140="","",IF(E140=VLOOKUP(A140,スキル!$A:$K,11,0),"ス",VLOOKUP(A140,スキル!$A:$J,E140+4,FALSE)))</f>
        <v>8</v>
      </c>
      <c r="H140" s="6">
        <f>IF(E140="","",IF(E140=VLOOKUP(A140,スキル!$A:$K,11,0),"キ",100/G140))</f>
        <v>12.5</v>
      </c>
      <c r="I140" s="6">
        <f>IF(E140="","",IF(E140=VLOOKUP(A140,スキル!$A:$K,11,0),"ル",ROUND(F140/H140,1)))</f>
        <v>3</v>
      </c>
      <c r="J140" s="8">
        <f>IF(E140="","",IF(E140=VLOOKUP(A140,スキル!$A:$K,11,0),"Ｍ",ROUND(G140-I140,0)))</f>
        <v>5</v>
      </c>
      <c r="K140" s="6">
        <f ca="1">IF(E140="","",IF(E140=VLOOKUP(A140,スキル!$A:$K,11,0),"Ａ",IF(E140=VLOOKUP(A140,スキル!$A:$K,11,0)-1,0,SUM(OFFSET(スキル!$A$2,MATCH(A140,スキル!$A$3:$A$1048576,0),E140+4,1,5-E140)))))</f>
        <v>20</v>
      </c>
      <c r="L140" s="8">
        <f ca="1">IF(E140="",VLOOKUP(A140,スキル!$A:$K,10,0),IF(E140=VLOOKUP(A140,スキル!$A:$K,11,0),"Ｘ",J140+K140))</f>
        <v>25</v>
      </c>
      <c r="M140" s="9">
        <f>IF(C140="イベ","-",VLOOKUP(A140,スキル!$A:$K,10,0)*IF(C140="ハピ",10000,30000))</f>
        <v>1080000</v>
      </c>
      <c r="N140" s="9">
        <f t="shared" ca="1" si="0"/>
        <v>330000</v>
      </c>
      <c r="O140" s="9">
        <f ca="1">IF(C140="イベ","-",IF(E140=VLOOKUP(A140,スキル!$A:$K,11,0),0,IF(C140="ハピ",L140*10000,L140*30000)))</f>
        <v>750000</v>
      </c>
      <c r="P140" s="12" t="s">
        <v>38</v>
      </c>
    </row>
    <row r="141" spans="1:16" ht="18" customHeight="1">
      <c r="A141" s="11">
        <v>139</v>
      </c>
      <c r="B141" s="11">
        <v>64</v>
      </c>
      <c r="C141" s="12" t="s">
        <v>39</v>
      </c>
      <c r="D141" s="12" t="s">
        <v>231</v>
      </c>
      <c r="E141" s="11">
        <v>5</v>
      </c>
      <c r="F141" s="11">
        <v>5</v>
      </c>
      <c r="G141" s="6">
        <f>IF(E141="","",IF(E141=VLOOKUP(A141,スキル!$A:$K,11,0),"ス",VLOOKUP(A141,スキル!$A:$J,E141+4,FALSE)))</f>
        <v>20</v>
      </c>
      <c r="H141" s="6">
        <f>IF(E141="","",IF(E141=VLOOKUP(A141,スキル!$A:$K,11,0),"キ",100/G141))</f>
        <v>5</v>
      </c>
      <c r="I141" s="6">
        <f>IF(E141="","",IF(E141=VLOOKUP(A141,スキル!$A:$K,11,0),"ル",ROUND(F141/H141,1)))</f>
        <v>1</v>
      </c>
      <c r="J141" s="8">
        <f>IF(E141="","",IF(E141=VLOOKUP(A141,スキル!$A:$K,11,0),"Ｍ",ROUND(G141-I141,0)))</f>
        <v>19</v>
      </c>
      <c r="K141" s="6">
        <f ca="1">IF(E141="","",IF(E141=VLOOKUP(A141,スキル!$A:$K,11,0),"Ａ",IF(E141=VLOOKUP(A141,スキル!$A:$K,11,0)-1,0,SUM(OFFSET(スキル!$A$2,MATCH(A141,スキル!$A$3:$A$1048576,0),E141+4,1,5-E141)))))</f>
        <v>0</v>
      </c>
      <c r="L141" s="8">
        <f ca="1">IF(E141="",VLOOKUP(A141,スキル!$A:$K,10,0),IF(E141=VLOOKUP(A141,スキル!$A:$K,11,0),"Ｘ",J141+K141))</f>
        <v>19</v>
      </c>
      <c r="M141" s="9">
        <f>IF(C141="イベ","-",VLOOKUP(A141,スキル!$A:$K,10,0)*IF(C141="ハピ",10000,30000))</f>
        <v>1080000</v>
      </c>
      <c r="N141" s="9">
        <f t="shared" ca="1" si="0"/>
        <v>510000</v>
      </c>
      <c r="O141" s="9">
        <f ca="1">IF(C141="イベ","-",IF(E141=VLOOKUP(A141,スキル!$A:$K,11,0),0,IF(C141="ハピ",L141*10000,L141*30000)))</f>
        <v>570000</v>
      </c>
      <c r="P141" s="12" t="s">
        <v>232</v>
      </c>
    </row>
    <row r="142" spans="1:16" ht="18" customHeight="1">
      <c r="A142" s="11">
        <v>140</v>
      </c>
      <c r="B142" s="11">
        <v>65</v>
      </c>
      <c r="C142" s="12" t="s">
        <v>39</v>
      </c>
      <c r="D142" s="12" t="s">
        <v>233</v>
      </c>
      <c r="E142" s="11">
        <v>4</v>
      </c>
      <c r="F142" s="11">
        <v>50</v>
      </c>
      <c r="G142" s="6">
        <f>IF(E142="","",IF(E142=VLOOKUP(A142,スキル!$A:$K,11,0),"ス",VLOOKUP(A142,スキル!$A:$J,E142+4,FALSE)))</f>
        <v>8</v>
      </c>
      <c r="H142" s="6">
        <f>IF(E142="","",IF(E142=VLOOKUP(A142,スキル!$A:$K,11,0),"キ",100/G142))</f>
        <v>12.5</v>
      </c>
      <c r="I142" s="6">
        <f>IF(E142="","",IF(E142=VLOOKUP(A142,スキル!$A:$K,11,0),"ル",ROUND(F142/H142,1)))</f>
        <v>4</v>
      </c>
      <c r="J142" s="8">
        <f>IF(E142="","",IF(E142=VLOOKUP(A142,スキル!$A:$K,11,0),"Ｍ",ROUND(G142-I142,0)))</f>
        <v>4</v>
      </c>
      <c r="K142" s="6">
        <f ca="1">IF(E142="","",IF(E142=VLOOKUP(A142,スキル!$A:$K,11,0),"Ａ",IF(E142=VLOOKUP(A142,スキル!$A:$K,11,0)-1,0,SUM(OFFSET(スキル!$A$2,MATCH(A142,スキル!$A$3:$A$1048576,0),E142+4,1,5-E142)))))</f>
        <v>20</v>
      </c>
      <c r="L142" s="8">
        <f ca="1">IF(E142="",VLOOKUP(A142,スキル!$A:$K,10,0),IF(E142=VLOOKUP(A142,スキル!$A:$K,11,0),"Ｘ",J142+K142))</f>
        <v>24</v>
      </c>
      <c r="M142" s="9">
        <f>IF(C142="イベ","-",VLOOKUP(A142,スキル!$A:$K,10,0)*IF(C142="ハピ",10000,30000))</f>
        <v>1080000</v>
      </c>
      <c r="N142" s="9">
        <f t="shared" ca="1" si="0"/>
        <v>360000</v>
      </c>
      <c r="O142" s="9">
        <f ca="1">IF(C142="イベ","-",IF(E142=VLOOKUP(A142,スキル!$A:$K,11,0),0,IF(C142="ハピ",L142*10000,L142*30000)))</f>
        <v>720000</v>
      </c>
      <c r="P142" s="12" t="s">
        <v>58</v>
      </c>
    </row>
    <row r="143" spans="1:16" ht="18" customHeight="1">
      <c r="A143" s="11">
        <v>141</v>
      </c>
      <c r="B143" s="12"/>
      <c r="C143" s="12" t="s">
        <v>50</v>
      </c>
      <c r="D143" s="12" t="s">
        <v>234</v>
      </c>
      <c r="E143" s="12"/>
      <c r="F143" s="12"/>
      <c r="G143" s="6" t="str">
        <f>IF(E143="","",IF(E143=VLOOKUP(A143,スキル!$A:$K,11,0),"ス",VLOOKUP(A143,スキル!$A:$J,E143+4,FALSE)))</f>
        <v/>
      </c>
      <c r="H143" s="6" t="str">
        <f>IF(E143="","",IF(E143=VLOOKUP(A143,スキル!$A:$K,11,0),"キ",100/G143))</f>
        <v/>
      </c>
      <c r="I143" s="6" t="str">
        <f>IF(E143="","",IF(E143=VLOOKUP(A143,スキル!$A:$K,11,0),"ル",ROUND(F143/H143,1)))</f>
        <v/>
      </c>
      <c r="J143" s="8" t="str">
        <f>IF(E143="","",IF(E143=VLOOKUP(A143,スキル!$A:$K,11,0),"Ｍ",ROUND(G143-I143,0)))</f>
        <v/>
      </c>
      <c r="K143" s="6" t="str">
        <f ca="1">IF(E143="","",IF(E143=VLOOKUP(A143,スキル!$A:$K,11,0),"Ａ",IF(E143=VLOOKUP(A143,スキル!$A:$K,11,0)-1,0,SUM(OFFSET(スキル!$A$2,MATCH(A143,スキル!$A$3:$A$1048576,0),E143+4,1,5-E143)))))</f>
        <v/>
      </c>
      <c r="L143" s="8">
        <f>IF(E143="",VLOOKUP(A143,スキル!$A:$K,10,0),IF(E143=VLOOKUP(A143,スキル!$A:$K,11,0),"Ｘ",J143+K143))</f>
        <v>3</v>
      </c>
      <c r="M143" s="9" t="str">
        <f>IF(C143="イベ","-",VLOOKUP(A143,スキル!$A:$K,10,0)*IF(C143="ハピ",10000,30000))</f>
        <v>-</v>
      </c>
      <c r="N143" s="9" t="str">
        <f t="shared" si="0"/>
        <v>-</v>
      </c>
      <c r="O143" s="9" t="str">
        <f>IF(C143="イベ","-",IF(E143=VLOOKUP(A143,スキル!$A:$K,11,0),0,IF(C143="ハピ",L143*10000,L143*30000)))</f>
        <v>-</v>
      </c>
      <c r="P143" s="12" t="s">
        <v>21</v>
      </c>
    </row>
    <row r="144" spans="1:16" ht="18" customHeight="1">
      <c r="A144" s="11">
        <v>142</v>
      </c>
      <c r="B144" s="12"/>
      <c r="C144" s="12" t="s">
        <v>47</v>
      </c>
      <c r="D144" s="12" t="s">
        <v>235</v>
      </c>
      <c r="E144" s="11">
        <v>2</v>
      </c>
      <c r="F144" s="11">
        <v>50</v>
      </c>
      <c r="G144" s="6">
        <f>IF(E144="","",IF(E144=VLOOKUP(A144,スキル!$A:$K,11,0),"ス",VLOOKUP(A144,スキル!$A:$J,E144+4,FALSE)))</f>
        <v>2</v>
      </c>
      <c r="H144" s="6">
        <f>IF(E144="","",IF(E144=VLOOKUP(A144,スキル!$A:$K,11,0),"キ",100/G144))</f>
        <v>50</v>
      </c>
      <c r="I144" s="6">
        <f>IF(E144="","",IF(E144=VLOOKUP(A144,スキル!$A:$K,11,0),"ル",ROUND(F144/H144,1)))</f>
        <v>1</v>
      </c>
      <c r="J144" s="8">
        <f>IF(E144="","",IF(E144=VLOOKUP(A144,スキル!$A:$K,11,0),"Ｍ",ROUND(G144-I144,0)))</f>
        <v>1</v>
      </c>
      <c r="K144" s="6">
        <f ca="1">IF(E144="","",IF(E144=VLOOKUP(A144,スキル!$A:$K,11,0),"Ａ",IF(E144=VLOOKUP(A144,スキル!$A:$K,11,0)-1,0,SUM(OFFSET(スキル!$A$2,MATCH(A144,スキル!$A$3:$A$1048576,0),E144+4,1,5-E144)))))</f>
        <v>32</v>
      </c>
      <c r="L144" s="8">
        <f ca="1">IF(E144="",VLOOKUP(A144,スキル!$A:$K,10,0),IF(E144=VLOOKUP(A144,スキル!$A:$K,11,0),"Ｘ",J144+K144))</f>
        <v>33</v>
      </c>
      <c r="M144" s="9">
        <f>IF(C144="イベ","-",VLOOKUP(A144,スキル!$A:$K,10,0)*IF(C144="ハピ",10000,30000))</f>
        <v>1080000</v>
      </c>
      <c r="N144" s="9">
        <f t="shared" ca="1" si="0"/>
        <v>90000</v>
      </c>
      <c r="O144" s="9">
        <f ca="1">IF(C144="イベ","-",IF(E144=VLOOKUP(A144,スキル!$A:$K,11,0),0,IF(C144="ハピ",L144*10000,L144*30000)))</f>
        <v>990000</v>
      </c>
      <c r="P144" s="12" t="s">
        <v>236</v>
      </c>
    </row>
    <row r="145" spans="1:16" ht="18" customHeight="1">
      <c r="A145" s="11">
        <v>143</v>
      </c>
      <c r="B145" s="12"/>
      <c r="C145" s="12" t="s">
        <v>47</v>
      </c>
      <c r="D145" s="12" t="s">
        <v>237</v>
      </c>
      <c r="E145" s="11">
        <v>3</v>
      </c>
      <c r="F145" s="11">
        <v>25</v>
      </c>
      <c r="G145" s="6">
        <f>IF(E145="","",IF(E145=VLOOKUP(A145,スキル!$A:$K,11,0),"ス",VLOOKUP(A145,スキル!$A:$J,E145+4,FALSE)))</f>
        <v>4</v>
      </c>
      <c r="H145" s="6">
        <f>IF(E145="","",IF(E145=VLOOKUP(A145,スキル!$A:$K,11,0),"キ",100/G145))</f>
        <v>25</v>
      </c>
      <c r="I145" s="6">
        <f>IF(E145="","",IF(E145=VLOOKUP(A145,スキル!$A:$K,11,0),"ル",ROUND(F145/H145,1)))</f>
        <v>1</v>
      </c>
      <c r="J145" s="8">
        <f>IF(E145="","",IF(E145=VLOOKUP(A145,スキル!$A:$K,11,0),"Ｍ",ROUND(G145-I145,0)))</f>
        <v>3</v>
      </c>
      <c r="K145" s="6">
        <f ca="1">IF(E145="","",IF(E145=VLOOKUP(A145,スキル!$A:$K,11,0),"Ａ",IF(E145=VLOOKUP(A145,スキル!$A:$K,11,0)-1,0,SUM(OFFSET(スキル!$A$2,MATCH(A145,スキル!$A$3:$A$1048576,0),E145+4,1,5-E145)))))</f>
        <v>24</v>
      </c>
      <c r="L145" s="8">
        <f ca="1">IF(E145="",VLOOKUP(A145,スキル!$A:$K,10,0),IF(E145=VLOOKUP(A145,スキル!$A:$K,11,0),"Ｘ",J145+K145))</f>
        <v>27</v>
      </c>
      <c r="M145" s="9">
        <f>IF(C145="イベ","-",VLOOKUP(A145,スキル!$A:$K,10,0)*IF(C145="ハピ",10000,30000))</f>
        <v>960000</v>
      </c>
      <c r="N145" s="9">
        <f t="shared" ca="1" si="0"/>
        <v>150000</v>
      </c>
      <c r="O145" s="9">
        <f ca="1">IF(C145="イベ","-",IF(E145=VLOOKUP(A145,スキル!$A:$K,11,0),0,IF(C145="ハピ",L145*10000,L145*30000)))</f>
        <v>810000</v>
      </c>
      <c r="P145" s="12" t="s">
        <v>238</v>
      </c>
    </row>
    <row r="146" spans="1:16" ht="18" customHeight="1">
      <c r="A146" s="11">
        <v>144</v>
      </c>
      <c r="B146" s="12"/>
      <c r="C146" s="12" t="s">
        <v>47</v>
      </c>
      <c r="D146" s="12" t="s">
        <v>239</v>
      </c>
      <c r="E146" s="11">
        <v>1</v>
      </c>
      <c r="F146" s="11">
        <v>0</v>
      </c>
      <c r="G146" s="6">
        <f>IF(E146="","",IF(E146=VLOOKUP(A146,スキル!$A:$K,11,0),"ス",VLOOKUP(A146,スキル!$A:$J,E146+4,FALSE)))</f>
        <v>1</v>
      </c>
      <c r="H146" s="6">
        <f>IF(E146="","",IF(E146=VLOOKUP(A146,スキル!$A:$K,11,0),"キ",100/G146))</f>
        <v>100</v>
      </c>
      <c r="I146" s="6">
        <f>IF(E146="","",IF(E146=VLOOKUP(A146,スキル!$A:$K,11,0),"ル",ROUND(F146/H146,1)))</f>
        <v>0</v>
      </c>
      <c r="J146" s="8">
        <f>IF(E146="","",IF(E146=VLOOKUP(A146,スキル!$A:$K,11,0),"Ｍ",ROUND(G146-I146,0)))</f>
        <v>1</v>
      </c>
      <c r="K146" s="6">
        <f ca="1">IF(E146="","",IF(E146=VLOOKUP(A146,スキル!$A:$K,11,0),"Ａ",IF(E146=VLOOKUP(A146,スキル!$A:$K,11,0)-1,0,SUM(OFFSET(スキル!$A$2,MATCH(A146,スキル!$A$3:$A$1048576,0),E146+4,1,5-E146)))))</f>
        <v>30</v>
      </c>
      <c r="L146" s="8">
        <f ca="1">IF(E146="",VLOOKUP(A146,スキル!$A:$K,10,0),IF(E146=VLOOKUP(A146,スキル!$A:$K,11,0),"Ｘ",J146+K146))</f>
        <v>31</v>
      </c>
      <c r="M146" s="9">
        <f>IF(C146="イベ","-",VLOOKUP(A146,スキル!$A:$K,10,0)*IF(C146="ハピ",10000,30000))</f>
        <v>960000</v>
      </c>
      <c r="N146" s="9">
        <f t="shared" ca="1" si="0"/>
        <v>30000</v>
      </c>
      <c r="O146" s="9">
        <f ca="1">IF(C146="イベ","-",IF(E146=VLOOKUP(A146,スキル!$A:$K,11,0),0,IF(C146="ハピ",L146*10000,L146*30000)))</f>
        <v>930000</v>
      </c>
      <c r="P146" s="12" t="s">
        <v>69</v>
      </c>
    </row>
    <row r="147" spans="1:16" ht="18" customHeight="1">
      <c r="A147" s="11">
        <v>145</v>
      </c>
      <c r="B147" s="12"/>
      <c r="C147" s="12" t="s">
        <v>47</v>
      </c>
      <c r="D147" s="12" t="s">
        <v>240</v>
      </c>
      <c r="E147" s="11">
        <v>2</v>
      </c>
      <c r="F147" s="11">
        <v>50</v>
      </c>
      <c r="G147" s="6">
        <f>IF(E147="","",IF(E147=VLOOKUP(A147,スキル!$A:$K,11,0),"ス",VLOOKUP(A147,スキル!$A:$J,E147+4,FALSE)))</f>
        <v>2</v>
      </c>
      <c r="H147" s="6">
        <f>IF(E147="","",IF(E147=VLOOKUP(A147,スキル!$A:$K,11,0),"キ",100/G147))</f>
        <v>50</v>
      </c>
      <c r="I147" s="6">
        <f>IF(E147="","",IF(E147=VLOOKUP(A147,スキル!$A:$K,11,0),"ル",ROUND(F147/H147,1)))</f>
        <v>1</v>
      </c>
      <c r="J147" s="8">
        <f>IF(E147="","",IF(E147=VLOOKUP(A147,スキル!$A:$K,11,0),"Ｍ",ROUND(G147-I147,0)))</f>
        <v>1</v>
      </c>
      <c r="K147" s="6">
        <f ca="1">IF(E147="","",IF(E147=VLOOKUP(A147,スキル!$A:$K,11,0),"Ａ",IF(E147=VLOOKUP(A147,スキル!$A:$K,11,0)-1,0,SUM(OFFSET(スキル!$A$2,MATCH(A147,スキル!$A$3:$A$1048576,0),E147+4,1,5-E147)))))</f>
        <v>24</v>
      </c>
      <c r="L147" s="8">
        <f ca="1">IF(E147="",VLOOKUP(A147,スキル!$A:$K,10,0),IF(E147=VLOOKUP(A147,スキル!$A:$K,11,0),"Ｘ",J147+K147))</f>
        <v>25</v>
      </c>
      <c r="M147" s="9">
        <f>IF(C147="イベ","-",VLOOKUP(A147,スキル!$A:$K,10,0)*IF(C147="ハピ",10000,30000))</f>
        <v>840000</v>
      </c>
      <c r="N147" s="9">
        <f t="shared" ca="1" si="0"/>
        <v>90000</v>
      </c>
      <c r="O147" s="9">
        <f ca="1">IF(C147="イベ","-",IF(E147=VLOOKUP(A147,スキル!$A:$K,11,0),0,IF(C147="ハピ",L147*10000,L147*30000)))</f>
        <v>750000</v>
      </c>
      <c r="P147" s="12" t="s">
        <v>21</v>
      </c>
    </row>
    <row r="148" spans="1:16" ht="18" customHeight="1">
      <c r="A148" s="11">
        <v>146</v>
      </c>
      <c r="B148" s="12"/>
      <c r="C148" s="12" t="s">
        <v>47</v>
      </c>
      <c r="D148" s="12" t="s">
        <v>241</v>
      </c>
      <c r="E148" s="12"/>
      <c r="F148" s="12"/>
      <c r="G148" s="6" t="str">
        <f>IF(E148="","",IF(E148=VLOOKUP(A148,スキル!$A:$K,11,0),"ス",VLOOKUP(A148,スキル!$A:$J,E148+4,FALSE)))</f>
        <v/>
      </c>
      <c r="H148" s="6" t="str">
        <f>IF(E148="","",IF(E148=VLOOKUP(A148,スキル!$A:$K,11,0),"キ",100/G148))</f>
        <v/>
      </c>
      <c r="I148" s="6" t="str">
        <f>IF(E148="","",IF(E148=VLOOKUP(A148,スキル!$A:$K,11,0),"ル",ROUND(F148/H148,1)))</f>
        <v/>
      </c>
      <c r="J148" s="8" t="str">
        <f>IF(E148="","",IF(E148=VLOOKUP(A148,スキル!$A:$K,11,0),"Ｍ",ROUND(G148-I148,0)))</f>
        <v/>
      </c>
      <c r="K148" s="6" t="str">
        <f ca="1">IF(E148="","",IF(E148=VLOOKUP(A148,スキル!$A:$K,11,0),"Ａ",IF(E148=VLOOKUP(A148,スキル!$A:$K,11,0)-1,0,SUM(OFFSET(スキル!$A$2,MATCH(A148,スキル!$A$3:$A$1048576,0),E148+4,1,5-E148)))))</f>
        <v/>
      </c>
      <c r="L148" s="8">
        <f>IF(E148="",VLOOKUP(A148,スキル!$A:$K,10,0),IF(E148=VLOOKUP(A148,スキル!$A:$K,11,0),"Ｘ",J148+K148))</f>
        <v>36</v>
      </c>
      <c r="M148" s="9">
        <f>IF(C148="イベ","-",VLOOKUP(A148,スキル!$A:$K,10,0)*IF(C148="ハピ",10000,30000))</f>
        <v>1080000</v>
      </c>
      <c r="N148" s="9">
        <f t="shared" si="0"/>
        <v>0</v>
      </c>
      <c r="O148" s="9">
        <f>IF(C148="イベ","-",IF(E148=VLOOKUP(A148,スキル!$A:$K,11,0),0,IF(C148="ハピ",L148*10000,L148*30000)))</f>
        <v>1080000</v>
      </c>
      <c r="P148" s="12" t="s">
        <v>38</v>
      </c>
    </row>
    <row r="149" spans="1:16" ht="18" customHeight="1">
      <c r="A149" s="17">
        <v>147</v>
      </c>
      <c r="B149" s="18"/>
      <c r="C149" s="18" t="s">
        <v>47</v>
      </c>
      <c r="D149" s="18" t="s">
        <v>242</v>
      </c>
      <c r="E149" s="11">
        <v>6</v>
      </c>
      <c r="F149" s="11">
        <v>0</v>
      </c>
      <c r="G149" s="6" t="str">
        <f>IF(E149="","",IF(E149=VLOOKUP(A149,スキル!$A:$K,11,0),"ス",VLOOKUP(A149,スキル!$A:$J,E149+4,FALSE)))</f>
        <v>ス</v>
      </c>
      <c r="H149" s="6" t="str">
        <f>IF(E149="","",IF(E149=VLOOKUP(A149,スキル!$A:$K,11,0),"キ",100/G149))</f>
        <v>キ</v>
      </c>
      <c r="I149" s="6" t="str">
        <f>IF(E149="","",IF(E149=VLOOKUP(A149,スキル!$A:$K,11,0),"ル",ROUND(F149/H149,1)))</f>
        <v>ル</v>
      </c>
      <c r="J149" s="8" t="str">
        <f>IF(E149="","",IF(E149=VLOOKUP(A149,スキル!$A:$K,11,0),"Ｍ",ROUND(G149-I149,0)))</f>
        <v>Ｍ</v>
      </c>
      <c r="K149" s="6" t="str">
        <f ca="1">IF(E149="","",IF(E149=VLOOKUP(A149,スキル!$A:$K,11,0),"Ａ",IF(E149=VLOOKUP(A149,スキル!$A:$K,11,0)-1,0,SUM(OFFSET(スキル!$A$2,MATCH(A149,スキル!$A$3:$A$1048576,0),E149+4,1,5-E149)))))</f>
        <v>Ａ</v>
      </c>
      <c r="L149" s="8" t="str">
        <f>IF(E149="",VLOOKUP(A149,スキル!$A:$K,10,0),IF(E149=VLOOKUP(A149,スキル!$A:$K,11,0),"Ｘ",J149+K149))</f>
        <v>Ｘ</v>
      </c>
      <c r="M149" s="9">
        <f>IF(C149="イベ","-",VLOOKUP(A149,スキル!$A:$K,10,0)*IF(C149="ハピ",10000,30000))</f>
        <v>1080000</v>
      </c>
      <c r="N149" s="9">
        <f t="shared" si="0"/>
        <v>1080000</v>
      </c>
      <c r="O149" s="9">
        <f>IF(C149="イベ","-",IF(E149=VLOOKUP(A149,スキル!$A:$K,11,0),0,IF(C149="ハピ",L149*10000,L149*30000)))</f>
        <v>0</v>
      </c>
      <c r="P149" s="12" t="s">
        <v>173</v>
      </c>
    </row>
    <row r="150" spans="1:16" ht="18" customHeight="1">
      <c r="A150" s="11">
        <v>148</v>
      </c>
      <c r="B150" s="12"/>
      <c r="C150" s="12" t="s">
        <v>47</v>
      </c>
      <c r="D150" s="12" t="s">
        <v>243</v>
      </c>
      <c r="E150" s="11">
        <v>1</v>
      </c>
      <c r="F150" s="11">
        <v>0</v>
      </c>
      <c r="G150" s="6">
        <f>IF(E150="","",IF(E150=VLOOKUP(A150,スキル!$A:$K,11,0),"ス",VLOOKUP(A150,スキル!$A:$J,E150+4,FALSE)))</f>
        <v>1</v>
      </c>
      <c r="H150" s="6">
        <f>IF(E150="","",IF(E150=VLOOKUP(A150,スキル!$A:$K,11,0),"キ",100/G150))</f>
        <v>100</v>
      </c>
      <c r="I150" s="6">
        <f>IF(E150="","",IF(E150=VLOOKUP(A150,スキル!$A:$K,11,0),"ル",ROUND(F150/H150,1)))</f>
        <v>0</v>
      </c>
      <c r="J150" s="8">
        <f>IF(E150="","",IF(E150=VLOOKUP(A150,スキル!$A:$K,11,0),"Ｍ",ROUND(G150-I150,0)))</f>
        <v>1</v>
      </c>
      <c r="K150" s="6">
        <f ca="1">IF(E150="","",IF(E150=VLOOKUP(A150,スキル!$A:$K,11,0),"Ａ",IF(E150=VLOOKUP(A150,スキル!$A:$K,11,0)-1,0,SUM(OFFSET(スキル!$A$2,MATCH(A150,スキル!$A$3:$A$1048576,0),E150+4,1,5-E150)))))</f>
        <v>34</v>
      </c>
      <c r="L150" s="8">
        <f ca="1">IF(E150="",VLOOKUP(A150,スキル!$A:$K,10,0),IF(E150=VLOOKUP(A150,スキル!$A:$K,11,0),"Ｘ",J150+K150))</f>
        <v>35</v>
      </c>
      <c r="M150" s="9">
        <f>IF(C150="イベ","-",VLOOKUP(A150,スキル!$A:$K,10,0)*IF(C150="ハピ",10000,30000))</f>
        <v>1080000</v>
      </c>
      <c r="N150" s="9">
        <f t="shared" ca="1" si="0"/>
        <v>30000</v>
      </c>
      <c r="O150" s="9">
        <f ca="1">IF(C150="イベ","-",IF(E150=VLOOKUP(A150,スキル!$A:$K,11,0),0,IF(C150="ハピ",L150*10000,L150*30000)))</f>
        <v>1050000</v>
      </c>
      <c r="P150" s="12" t="s">
        <v>204</v>
      </c>
    </row>
    <row r="151" spans="1:16" ht="18" customHeight="1">
      <c r="A151" s="11">
        <v>149</v>
      </c>
      <c r="B151" s="12"/>
      <c r="C151" s="12" t="s">
        <v>47</v>
      </c>
      <c r="D151" s="12" t="s">
        <v>244</v>
      </c>
      <c r="E151" s="11">
        <v>2</v>
      </c>
      <c r="F151" s="11">
        <v>50</v>
      </c>
      <c r="G151" s="6">
        <f>IF(E151="","",IF(E151=VLOOKUP(A151,スキル!$A:$K,11,0),"ス",VLOOKUP(A151,スキル!$A:$J,E151+4,FALSE)))</f>
        <v>2</v>
      </c>
      <c r="H151" s="6">
        <f>IF(E151="","",IF(E151=VLOOKUP(A151,スキル!$A:$K,11,0),"キ",100/G151))</f>
        <v>50</v>
      </c>
      <c r="I151" s="6">
        <f>IF(E151="","",IF(E151=VLOOKUP(A151,スキル!$A:$K,11,0),"ル",ROUND(F151/H151,1)))</f>
        <v>1</v>
      </c>
      <c r="J151" s="8">
        <f>IF(E151="","",IF(E151=VLOOKUP(A151,スキル!$A:$K,11,0),"Ｍ",ROUND(G151-I151,0)))</f>
        <v>1</v>
      </c>
      <c r="K151" s="6">
        <f ca="1">IF(E151="","",IF(E151=VLOOKUP(A151,スキル!$A:$K,11,0),"Ａ",IF(E151=VLOOKUP(A151,スキル!$A:$K,11,0)-1,0,SUM(OFFSET(スキル!$A$2,MATCH(A151,スキル!$A$3:$A$1048576,0),E151+4,1,5-E151)))))</f>
        <v>32</v>
      </c>
      <c r="L151" s="8">
        <f ca="1">IF(E151="",VLOOKUP(A151,スキル!$A:$K,10,0),IF(E151=VLOOKUP(A151,スキル!$A:$K,11,0),"Ｘ",J151+K151))</f>
        <v>33</v>
      </c>
      <c r="M151" s="9">
        <f>IF(C151="イベ","-",VLOOKUP(A151,スキル!$A:$K,10,0)*IF(C151="ハピ",10000,30000))</f>
        <v>1080000</v>
      </c>
      <c r="N151" s="9">
        <f t="shared" ca="1" si="0"/>
        <v>90000</v>
      </c>
      <c r="O151" s="9">
        <f ca="1">IF(C151="イベ","-",IF(E151=VLOOKUP(A151,スキル!$A:$K,11,0),0,IF(C151="ハピ",L151*10000,L151*30000)))</f>
        <v>990000</v>
      </c>
      <c r="P151" s="12" t="s">
        <v>23</v>
      </c>
    </row>
    <row r="152" spans="1:16" ht="18" customHeight="1">
      <c r="A152" s="11">
        <v>150</v>
      </c>
      <c r="B152" s="12"/>
      <c r="C152" s="12" t="s">
        <v>47</v>
      </c>
      <c r="D152" s="12" t="s">
        <v>245</v>
      </c>
      <c r="E152" s="11">
        <v>2</v>
      </c>
      <c r="F152" s="11">
        <v>0</v>
      </c>
      <c r="G152" s="6">
        <f>IF(E152="","",IF(E152=VLOOKUP(A152,スキル!$A:$K,11,0),"ス",VLOOKUP(A152,スキル!$A:$J,E152+4,FALSE)))</f>
        <v>2</v>
      </c>
      <c r="H152" s="6">
        <f>IF(E152="","",IF(E152=VLOOKUP(A152,スキル!$A:$K,11,0),"キ",100/G152))</f>
        <v>50</v>
      </c>
      <c r="I152" s="6">
        <f>IF(E152="","",IF(E152=VLOOKUP(A152,スキル!$A:$K,11,0),"ル",ROUND(F152/H152,1)))</f>
        <v>0</v>
      </c>
      <c r="J152" s="8">
        <f>IF(E152="","",IF(E152=VLOOKUP(A152,スキル!$A:$K,11,0),"Ｍ",ROUND(G152-I152,0)))</f>
        <v>2</v>
      </c>
      <c r="K152" s="6">
        <f ca="1">IF(E152="","",IF(E152=VLOOKUP(A152,スキル!$A:$K,11,0),"Ａ",IF(E152=VLOOKUP(A152,スキル!$A:$K,11,0)-1,0,SUM(OFFSET(スキル!$A$2,MATCH(A152,スキル!$A$3:$A$1048576,0),E152+4,1,5-E152)))))</f>
        <v>25</v>
      </c>
      <c r="L152" s="8">
        <f ca="1">IF(E152="",VLOOKUP(A152,スキル!$A:$K,10,0),IF(E152=VLOOKUP(A152,スキル!$A:$K,11,0),"Ｘ",J152+K152))</f>
        <v>27</v>
      </c>
      <c r="M152" s="9">
        <f>IF(C152="イベ","-",VLOOKUP(A152,スキル!$A:$K,10,0)*IF(C152="ハピ",10000,30000))</f>
        <v>870000</v>
      </c>
      <c r="N152" s="9">
        <f t="shared" ca="1" si="0"/>
        <v>60000</v>
      </c>
      <c r="O152" s="9">
        <f ca="1">IF(C152="イベ","-",IF(E152=VLOOKUP(A152,スキル!$A:$K,11,0),0,IF(C152="ハピ",L152*10000,L152*30000)))</f>
        <v>810000</v>
      </c>
      <c r="P152" s="12" t="s">
        <v>246</v>
      </c>
    </row>
    <row r="153" spans="1:16" ht="18" customHeight="1">
      <c r="A153" s="11">
        <v>151</v>
      </c>
      <c r="B153" s="12"/>
      <c r="C153" s="12" t="s">
        <v>50</v>
      </c>
      <c r="D153" s="12" t="s">
        <v>247</v>
      </c>
      <c r="E153" s="11">
        <v>1</v>
      </c>
      <c r="F153" s="11">
        <v>0</v>
      </c>
      <c r="G153" s="6">
        <f>IF(E153="","",IF(E153=VLOOKUP(A153,スキル!$A:$K,11,0),"ス",VLOOKUP(A153,スキル!$A:$J,E153+4,FALSE)))</f>
        <v>1</v>
      </c>
      <c r="H153" s="6">
        <f>IF(E153="","",IF(E153=VLOOKUP(A153,スキル!$A:$K,11,0),"キ",100/G153))</f>
        <v>100</v>
      </c>
      <c r="I153" s="6">
        <f>IF(E153="","",IF(E153=VLOOKUP(A153,スキル!$A:$K,11,0),"ル",ROUND(F153/H153,1)))</f>
        <v>0</v>
      </c>
      <c r="J153" s="8">
        <f>IF(E153="","",IF(E153=VLOOKUP(A153,スキル!$A:$K,11,0),"Ｍ",ROUND(G153-I153,0)))</f>
        <v>1</v>
      </c>
      <c r="K153" s="6">
        <f ca="1">IF(E153="","",IF(E153=VLOOKUP(A153,スキル!$A:$K,11,0),"Ａ",IF(E153=VLOOKUP(A153,スキル!$A:$K,11,0)-1,0,SUM(OFFSET(スキル!$A$2,MATCH(A153,スキル!$A$3:$A$1048576,0),E153+4,1,5-E153)))))</f>
        <v>1</v>
      </c>
      <c r="L153" s="8">
        <f ca="1">IF(E153="",VLOOKUP(A153,スキル!$A:$K,10,0),IF(E153=VLOOKUP(A153,スキル!$A:$K,11,0),"Ｘ",J153+K153))</f>
        <v>2</v>
      </c>
      <c r="M153" s="9" t="str">
        <f>IF(C153="イベ","-",VLOOKUP(A153,スキル!$A:$K,10,0)*IF(C153="ハピ",10000,30000))</f>
        <v>-</v>
      </c>
      <c r="N153" s="9" t="str">
        <f t="shared" si="0"/>
        <v>-</v>
      </c>
      <c r="O153" s="9" t="str">
        <f>IF(C153="イベ","-",IF(E153=VLOOKUP(A153,スキル!$A:$K,11,0),0,IF(C153="ハピ",L153*10000,L153*30000)))</f>
        <v>-</v>
      </c>
      <c r="P153" s="12" t="s">
        <v>49</v>
      </c>
    </row>
    <row r="154" spans="1:16" ht="18" customHeight="1">
      <c r="A154" s="11">
        <v>152</v>
      </c>
      <c r="B154" s="12"/>
      <c r="C154" s="12" t="s">
        <v>47</v>
      </c>
      <c r="D154" s="12" t="s">
        <v>248</v>
      </c>
      <c r="E154" s="12"/>
      <c r="F154" s="12"/>
      <c r="G154" s="6" t="str">
        <f>IF(E154="","",IF(E154=VLOOKUP(A154,スキル!$A:$K,11,0),"ス",VLOOKUP(A154,スキル!$A:$J,E154+4,FALSE)))</f>
        <v/>
      </c>
      <c r="H154" s="6" t="str">
        <f>IF(E154="","",IF(E154=VLOOKUP(A154,スキル!$A:$K,11,0),"キ",100/G154))</f>
        <v/>
      </c>
      <c r="I154" s="6" t="str">
        <f>IF(E154="","",IF(E154=VLOOKUP(A154,スキル!$A:$K,11,0),"ル",ROUND(F154/H154,1)))</f>
        <v/>
      </c>
      <c r="J154" s="8" t="str">
        <f>IF(E154="","",IF(E154=VLOOKUP(A154,スキル!$A:$K,11,0),"Ｍ",ROUND(G154-I154,0)))</f>
        <v/>
      </c>
      <c r="K154" s="6" t="str">
        <f ca="1">IF(E154="","",IF(E154=VLOOKUP(A154,スキル!$A:$K,11,0),"Ａ",IF(E154=VLOOKUP(A154,スキル!$A:$K,11,0)-1,0,SUM(OFFSET(スキル!$A$2,MATCH(A154,スキル!$A$3:$A$1048576,0),E154+4,1,5-E154)))))</f>
        <v/>
      </c>
      <c r="L154" s="8">
        <f>IF(E154="",VLOOKUP(A154,スキル!$A:$K,10,0),IF(E154=VLOOKUP(A154,スキル!$A:$K,11,0),"Ｘ",J154+K154))</f>
        <v>15</v>
      </c>
      <c r="M154" s="9">
        <f>IF(C154="イベ","-",VLOOKUP(A154,スキル!$A:$K,10,0)*IF(C154="ハピ",10000,30000))</f>
        <v>450000</v>
      </c>
      <c r="N154" s="9">
        <f t="shared" si="0"/>
        <v>0</v>
      </c>
      <c r="O154" s="9">
        <f>IF(C154="イベ","-",IF(E154=VLOOKUP(A154,スキル!$A:$K,11,0),0,IF(C154="ハピ",L154*10000,L154*30000)))</f>
        <v>450000</v>
      </c>
      <c r="P154" s="12" t="s">
        <v>249</v>
      </c>
    </row>
    <row r="155" spans="1:16" ht="18" customHeight="1">
      <c r="A155" s="11">
        <v>153</v>
      </c>
      <c r="B155" s="12"/>
      <c r="C155" s="12" t="s">
        <v>47</v>
      </c>
      <c r="D155" s="12" t="s">
        <v>250</v>
      </c>
      <c r="E155" s="12"/>
      <c r="F155" s="12"/>
      <c r="G155" s="6" t="str">
        <f>IF(E155="","",IF(E155=VLOOKUP(A155,スキル!$A:$K,11,0),"ス",VLOOKUP(A155,スキル!$A:$J,E155+4,FALSE)))</f>
        <v/>
      </c>
      <c r="H155" s="6" t="str">
        <f>IF(E155="","",IF(E155=VLOOKUP(A155,スキル!$A:$K,11,0),"キ",100/G155))</f>
        <v/>
      </c>
      <c r="I155" s="6" t="str">
        <f>IF(E155="","",IF(E155=VLOOKUP(A155,スキル!$A:$K,11,0),"ル",ROUND(F155/H155,1)))</f>
        <v/>
      </c>
      <c r="J155" s="8" t="str">
        <f>IF(E155="","",IF(E155=VLOOKUP(A155,スキル!$A:$K,11,0),"Ｍ",ROUND(G155-I155,0)))</f>
        <v/>
      </c>
      <c r="K155" s="6" t="str">
        <f ca="1">IF(E155="","",IF(E155=VLOOKUP(A155,スキル!$A:$K,11,0),"Ａ",IF(E155=VLOOKUP(A155,スキル!$A:$K,11,0)-1,0,SUM(OFFSET(スキル!$A$2,MATCH(A155,スキル!$A$3:$A$1048576,0),E155+4,1,5-E155)))))</f>
        <v/>
      </c>
      <c r="L155" s="8">
        <f>IF(E155="",VLOOKUP(A155,スキル!$A:$K,10,0),IF(E155=VLOOKUP(A155,スキル!$A:$K,11,0),"Ｘ",J155+K155))</f>
        <v>30</v>
      </c>
      <c r="M155" s="9">
        <f>IF(C155="イベ","-",VLOOKUP(A155,スキル!$A:$K,10,0)*IF(C155="ハピ",10000,30000))</f>
        <v>900000</v>
      </c>
      <c r="N155" s="9">
        <f t="shared" si="0"/>
        <v>0</v>
      </c>
      <c r="O155" s="9">
        <f>IF(C155="イベ","-",IF(E155=VLOOKUP(A155,スキル!$A:$K,11,0),0,IF(C155="ハピ",L155*10000,L155*30000)))</f>
        <v>900000</v>
      </c>
      <c r="P155" s="12" t="s">
        <v>23</v>
      </c>
    </row>
    <row r="156" spans="1:16" ht="18" customHeight="1">
      <c r="A156" s="11">
        <v>154</v>
      </c>
      <c r="B156" s="12"/>
      <c r="C156" s="12" t="s">
        <v>47</v>
      </c>
      <c r="D156" s="12" t="s">
        <v>251</v>
      </c>
      <c r="E156" s="11">
        <v>2</v>
      </c>
      <c r="F156" s="11">
        <v>50</v>
      </c>
      <c r="G156" s="6">
        <f>IF(E156="","",IF(E156=VLOOKUP(A156,スキル!$A:$K,11,0),"ス",VLOOKUP(A156,スキル!$A:$J,E156+4,FALSE)))</f>
        <v>2</v>
      </c>
      <c r="H156" s="6">
        <f>IF(E156="","",IF(E156=VLOOKUP(A156,スキル!$A:$K,11,0),"キ",100/G156))</f>
        <v>50</v>
      </c>
      <c r="I156" s="6">
        <f>IF(E156="","",IF(E156=VLOOKUP(A156,スキル!$A:$K,11,0),"ル",ROUND(F156/H156,1)))</f>
        <v>1</v>
      </c>
      <c r="J156" s="8">
        <f>IF(E156="","",IF(E156=VLOOKUP(A156,スキル!$A:$K,11,0),"Ｍ",ROUND(G156-I156,0)))</f>
        <v>1</v>
      </c>
      <c r="K156" s="6">
        <f ca="1">IF(E156="","",IF(E156=VLOOKUP(A156,スキル!$A:$K,11,0),"Ａ",IF(E156=VLOOKUP(A156,スキル!$A:$K,11,0)-1,0,SUM(OFFSET(スキル!$A$2,MATCH(A156,スキル!$A$3:$A$1048576,0),E156+4,1,5-E156)))))</f>
        <v>32</v>
      </c>
      <c r="L156" s="8">
        <f ca="1">IF(E156="",VLOOKUP(A156,スキル!$A:$K,10,0),IF(E156=VLOOKUP(A156,スキル!$A:$K,11,0),"Ｘ",J156+K156))</f>
        <v>33</v>
      </c>
      <c r="M156" s="9">
        <f>IF(C156="イベ","-",VLOOKUP(A156,スキル!$A:$K,10,0)*IF(C156="ハピ",10000,30000))</f>
        <v>1080000</v>
      </c>
      <c r="N156" s="9">
        <f t="shared" ca="1" si="0"/>
        <v>90000</v>
      </c>
      <c r="O156" s="9">
        <f ca="1">IF(C156="イベ","-",IF(E156=VLOOKUP(A156,スキル!$A:$K,11,0),0,IF(C156="ハピ",L156*10000,L156*30000)))</f>
        <v>990000</v>
      </c>
      <c r="P156" s="12" t="s">
        <v>23</v>
      </c>
    </row>
    <row r="157" spans="1:16" ht="18" customHeight="1">
      <c r="A157" s="11">
        <v>155</v>
      </c>
      <c r="B157" s="12"/>
      <c r="C157" s="12" t="s">
        <v>47</v>
      </c>
      <c r="D157" s="12" t="s">
        <v>252</v>
      </c>
      <c r="E157" s="12"/>
      <c r="F157" s="12"/>
      <c r="G157" s="6" t="str">
        <f>IF(E157="","",IF(E157=VLOOKUP(A157,スキル!$A:$K,11,0),"ス",VLOOKUP(A157,スキル!$A:$J,E157+4,FALSE)))</f>
        <v/>
      </c>
      <c r="H157" s="6" t="str">
        <f>IF(E157="","",IF(E157=VLOOKUP(A157,スキル!$A:$K,11,0),"キ",100/G157))</f>
        <v/>
      </c>
      <c r="I157" s="6" t="str">
        <f>IF(E157="","",IF(E157=VLOOKUP(A157,スキル!$A:$K,11,0),"ル",ROUND(F157/H157,1)))</f>
        <v/>
      </c>
      <c r="J157" s="8" t="str">
        <f>IF(E157="","",IF(E157=VLOOKUP(A157,スキル!$A:$K,11,0),"Ｍ",ROUND(G157-I157,0)))</f>
        <v/>
      </c>
      <c r="K157" s="6" t="str">
        <f ca="1">IF(E157="","",IF(E157=VLOOKUP(A157,スキル!$A:$K,11,0),"Ａ",IF(E157=VLOOKUP(A157,スキル!$A:$K,11,0)-1,0,SUM(OFFSET(スキル!$A$2,MATCH(A157,スキル!$A$3:$A$1048576,0),E157+4,1,5-E157)))))</f>
        <v/>
      </c>
      <c r="L157" s="8">
        <f>IF(E157="",VLOOKUP(A157,スキル!$A:$K,10,0),IF(E157=VLOOKUP(A157,スキル!$A:$K,11,0),"Ｘ",J157+K157))</f>
        <v>29</v>
      </c>
      <c r="M157" s="9">
        <f>IF(C157="イベ","-",VLOOKUP(A157,スキル!$A:$K,10,0)*IF(C157="ハピ",10000,30000))</f>
        <v>870000</v>
      </c>
      <c r="N157" s="9">
        <f t="shared" si="0"/>
        <v>0</v>
      </c>
      <c r="O157" s="9">
        <f>IF(C157="イベ","-",IF(E157=VLOOKUP(A157,スキル!$A:$K,11,0),0,IF(C157="ハピ",L157*10000,L157*30000)))</f>
        <v>870000</v>
      </c>
      <c r="P157" s="12" t="s">
        <v>21</v>
      </c>
    </row>
    <row r="158" spans="1:16" ht="18" customHeight="1">
      <c r="A158" s="11">
        <v>156</v>
      </c>
      <c r="B158" s="12"/>
      <c r="C158" s="12" t="s">
        <v>47</v>
      </c>
      <c r="D158" s="12" t="s">
        <v>253</v>
      </c>
      <c r="E158" s="12"/>
      <c r="F158" s="12"/>
      <c r="G158" s="6" t="str">
        <f>IF(E158="","",IF(E158=VLOOKUP(A158,スキル!$A:$K,11,0),"ス",VLOOKUP(A158,スキル!$A:$J,E158+4,FALSE)))</f>
        <v/>
      </c>
      <c r="H158" s="6" t="str">
        <f>IF(E158="","",IF(E158=VLOOKUP(A158,スキル!$A:$K,11,0),"キ",100/G158))</f>
        <v/>
      </c>
      <c r="I158" s="6" t="str">
        <f>IF(E158="","",IF(E158=VLOOKUP(A158,スキル!$A:$K,11,0),"ル",ROUND(F158/H158,1)))</f>
        <v/>
      </c>
      <c r="J158" s="8" t="str">
        <f>IF(E158="","",IF(E158=VLOOKUP(A158,スキル!$A:$K,11,0),"Ｍ",ROUND(G158-I158,0)))</f>
        <v/>
      </c>
      <c r="K158" s="6" t="str">
        <f ca="1">IF(E158="","",IF(E158=VLOOKUP(A158,スキル!$A:$K,11,0),"Ａ",IF(E158=VLOOKUP(A158,スキル!$A:$K,11,0)-1,0,SUM(OFFSET(スキル!$A$2,MATCH(A158,スキル!$A$3:$A$1048576,0),E158+4,1,5-E158)))))</f>
        <v/>
      </c>
      <c r="L158" s="8">
        <f>IF(E158="",VLOOKUP(A158,スキル!$A:$K,10,0),IF(E158=VLOOKUP(A158,スキル!$A:$K,11,0),"Ｘ",J158+K158))</f>
        <v>29</v>
      </c>
      <c r="M158" s="9">
        <f>IF(C158="イベ","-",VLOOKUP(A158,スキル!$A:$K,10,0)*IF(C158="ハピ",10000,30000))</f>
        <v>870000</v>
      </c>
      <c r="N158" s="9">
        <f t="shared" si="0"/>
        <v>0</v>
      </c>
      <c r="O158" s="9">
        <f>IF(C158="イベ","-",IF(E158=VLOOKUP(A158,スキル!$A:$K,11,0),0,IF(C158="ハピ",L158*10000,L158*30000)))</f>
        <v>870000</v>
      </c>
      <c r="P158" s="12" t="s">
        <v>254</v>
      </c>
    </row>
    <row r="159" spans="1:16" ht="18" customHeight="1">
      <c r="A159" s="11">
        <v>157</v>
      </c>
      <c r="B159" s="12"/>
      <c r="C159" s="12" t="s">
        <v>47</v>
      </c>
      <c r="D159" s="12" t="s">
        <v>255</v>
      </c>
      <c r="E159" s="11">
        <v>2</v>
      </c>
      <c r="F159" s="11">
        <v>0</v>
      </c>
      <c r="G159" s="6">
        <f>IF(E159="","",IF(E159=VLOOKUP(A159,スキル!$A:$K,11,0),"ス",VLOOKUP(A159,スキル!$A:$J,E159+4,FALSE)))</f>
        <v>2</v>
      </c>
      <c r="H159" s="6">
        <f>IF(E159="","",IF(E159=VLOOKUP(A159,スキル!$A:$K,11,0),"キ",100/G159))</f>
        <v>50</v>
      </c>
      <c r="I159" s="6">
        <f>IF(E159="","",IF(E159=VLOOKUP(A159,スキル!$A:$K,11,0),"ル",ROUND(F159/H159,1)))</f>
        <v>0</v>
      </c>
      <c r="J159" s="8">
        <f>IF(E159="","",IF(E159=VLOOKUP(A159,スキル!$A:$K,11,0),"Ｍ",ROUND(G159-I159,0)))</f>
        <v>2</v>
      </c>
      <c r="K159" s="6">
        <f ca="1">IF(E159="","",IF(E159=VLOOKUP(A159,スキル!$A:$K,11,0),"Ａ",IF(E159=VLOOKUP(A159,スキル!$A:$K,11,0)-1,0,SUM(OFFSET(スキル!$A$2,MATCH(A159,スキル!$A$3:$A$1048576,0),E159+4,1,5-E159)))))</f>
        <v>32</v>
      </c>
      <c r="L159" s="8">
        <f ca="1">IF(E159="",VLOOKUP(A159,スキル!$A:$K,10,0),IF(E159=VLOOKUP(A159,スキル!$A:$K,11,0),"Ｘ",J159+K159))</f>
        <v>34</v>
      </c>
      <c r="M159" s="9">
        <f>IF(C159="イベ","-",VLOOKUP(A159,スキル!$A:$K,10,0)*IF(C159="ハピ",10000,30000))</f>
        <v>1080000</v>
      </c>
      <c r="N159" s="9">
        <f t="shared" ca="1" si="0"/>
        <v>60000</v>
      </c>
      <c r="O159" s="9">
        <f ca="1">IF(C159="イベ","-",IF(E159=VLOOKUP(A159,スキル!$A:$K,11,0),0,IF(C159="ハピ",L159*10000,L159*30000)))</f>
        <v>1020000</v>
      </c>
      <c r="P159" s="12" t="s">
        <v>256</v>
      </c>
    </row>
    <row r="160" spans="1:16" ht="18" customHeight="1">
      <c r="A160" s="11">
        <v>158</v>
      </c>
      <c r="B160" s="12"/>
      <c r="C160" s="12" t="s">
        <v>47</v>
      </c>
      <c r="D160" s="12" t="s">
        <v>257</v>
      </c>
      <c r="E160" s="12"/>
      <c r="F160" s="12"/>
      <c r="G160" s="6" t="str">
        <f>IF(E160="","",IF(E160=VLOOKUP(A160,スキル!$A:$K,11,0),"ス",VLOOKUP(A160,スキル!$A:$J,E160+4,FALSE)))</f>
        <v/>
      </c>
      <c r="H160" s="6" t="str">
        <f>IF(E160="","",IF(E160=VLOOKUP(A160,スキル!$A:$K,11,0),"キ",100/G160))</f>
        <v/>
      </c>
      <c r="I160" s="6" t="str">
        <f>IF(E160="","",IF(E160=VLOOKUP(A160,スキル!$A:$K,11,0),"ル",ROUND(F160/H160,1)))</f>
        <v/>
      </c>
      <c r="J160" s="8" t="str">
        <f>IF(E160="","",IF(E160=VLOOKUP(A160,スキル!$A:$K,11,0),"Ｍ",ROUND(G160-I160,0)))</f>
        <v/>
      </c>
      <c r="K160" s="6" t="str">
        <f ca="1">IF(E160="","",IF(E160=VLOOKUP(A160,スキル!$A:$K,11,0),"Ａ",IF(E160=VLOOKUP(A160,スキル!$A:$K,11,0)-1,0,SUM(OFFSET(スキル!$A$2,MATCH(A160,スキル!$A$3:$A$1048576,0),E160+4,1,5-E160)))))</f>
        <v/>
      </c>
      <c r="L160" s="8">
        <f>IF(E160="",VLOOKUP(A160,スキル!$A:$K,10,0),IF(E160=VLOOKUP(A160,スキル!$A:$K,11,0),"Ｘ",J160+K160))</f>
        <v>32</v>
      </c>
      <c r="M160" s="9">
        <f>IF(C160="イベ","-",VLOOKUP(A160,スキル!$A:$K,10,0)*IF(C160="ハピ",10000,30000))</f>
        <v>960000</v>
      </c>
      <c r="N160" s="9">
        <f t="shared" si="0"/>
        <v>0</v>
      </c>
      <c r="O160" s="9">
        <f>IF(C160="イベ","-",IF(E160=VLOOKUP(A160,スキル!$A:$K,11,0),0,IF(C160="ハピ",L160*10000,L160*30000)))</f>
        <v>960000</v>
      </c>
      <c r="P160" s="12" t="s">
        <v>21</v>
      </c>
    </row>
    <row r="161" spans="1:16" ht="18" customHeight="1">
      <c r="A161" s="11">
        <v>159</v>
      </c>
      <c r="B161" s="12"/>
      <c r="C161" s="12" t="s">
        <v>47</v>
      </c>
      <c r="D161" s="12" t="s">
        <v>258</v>
      </c>
      <c r="E161" s="11">
        <v>3</v>
      </c>
      <c r="F161" s="11">
        <v>50</v>
      </c>
      <c r="G161" s="6">
        <f>IF(E161="","",IF(E161=VLOOKUP(A161,スキル!$A:$K,11,0),"ス",VLOOKUP(A161,スキル!$A:$J,E161+4,FALSE)))</f>
        <v>4</v>
      </c>
      <c r="H161" s="6">
        <f>IF(E161="","",IF(E161=VLOOKUP(A161,スキル!$A:$K,11,0),"キ",100/G161))</f>
        <v>25</v>
      </c>
      <c r="I161" s="6">
        <f>IF(E161="","",IF(E161=VLOOKUP(A161,スキル!$A:$K,11,0),"ル",ROUND(F161/H161,1)))</f>
        <v>2</v>
      </c>
      <c r="J161" s="8">
        <f>IF(E161="","",IF(E161=VLOOKUP(A161,スキル!$A:$K,11,0),"Ｍ",ROUND(G161-I161,0)))</f>
        <v>2</v>
      </c>
      <c r="K161" s="6">
        <f ca="1">IF(E161="","",IF(E161=VLOOKUP(A161,スキル!$A:$K,11,0),"Ａ",IF(E161=VLOOKUP(A161,スキル!$A:$K,11,0)-1,0,SUM(OFFSET(スキル!$A$2,MATCH(A161,スキル!$A$3:$A$1048576,0),E161+4,1,5-E161)))))</f>
        <v>24</v>
      </c>
      <c r="L161" s="8">
        <f ca="1">IF(E161="",VLOOKUP(A161,スキル!$A:$K,10,0),IF(E161=VLOOKUP(A161,スキル!$A:$K,11,0),"Ｘ",J161+K161))</f>
        <v>26</v>
      </c>
      <c r="M161" s="9">
        <f>IF(C161="イベ","-",VLOOKUP(A161,スキル!$A:$K,10,0)*IF(C161="ハピ",10000,30000))</f>
        <v>960000</v>
      </c>
      <c r="N161" s="9">
        <f t="shared" ca="1" si="0"/>
        <v>180000</v>
      </c>
      <c r="O161" s="9">
        <f ca="1">IF(C161="イベ","-",IF(E161=VLOOKUP(A161,スキル!$A:$K,11,0),0,IF(C161="ハピ",L161*10000,L161*30000)))</f>
        <v>780000</v>
      </c>
      <c r="P161" s="12" t="s">
        <v>223</v>
      </c>
    </row>
    <row r="162" spans="1:16" ht="18" customHeight="1">
      <c r="A162" s="11">
        <v>160</v>
      </c>
      <c r="B162" s="12"/>
      <c r="C162" s="12" t="s">
        <v>50</v>
      </c>
      <c r="D162" s="12" t="s">
        <v>259</v>
      </c>
      <c r="E162" s="12"/>
      <c r="F162" s="12"/>
      <c r="G162" s="6" t="str">
        <f>IF(E162="","",IF(E162=VLOOKUP(A162,スキル!$A:$K,11,0),"ス",VLOOKUP(A162,スキル!$A:$J,E162+4,FALSE)))</f>
        <v/>
      </c>
      <c r="H162" s="6" t="str">
        <f>IF(E162="","",IF(E162=VLOOKUP(A162,スキル!$A:$K,11,0),"キ",100/G162))</f>
        <v/>
      </c>
      <c r="I162" s="6" t="str">
        <f>IF(E162="","",IF(E162=VLOOKUP(A162,スキル!$A:$K,11,0),"ル",ROUND(F162/H162,1)))</f>
        <v/>
      </c>
      <c r="J162" s="8" t="str">
        <f>IF(E162="","",IF(E162=VLOOKUP(A162,スキル!$A:$K,11,0),"Ｍ",ROUND(G162-I162,0)))</f>
        <v/>
      </c>
      <c r="K162" s="6" t="str">
        <f ca="1">IF(E162="","",IF(E162=VLOOKUP(A162,スキル!$A:$K,11,0),"Ａ",IF(E162=VLOOKUP(A162,スキル!$A:$K,11,0)-1,0,SUM(OFFSET(スキル!$A$2,MATCH(A162,スキル!$A$3:$A$1048576,0),E162+4,1,5-E162)))))</f>
        <v/>
      </c>
      <c r="L162" s="8">
        <f>IF(E162="",VLOOKUP(A162,スキル!$A:$K,10,0),IF(E162=VLOOKUP(A162,スキル!$A:$K,11,0),"Ｘ",J162+K162))</f>
        <v>3</v>
      </c>
      <c r="M162" s="9" t="str">
        <f>IF(C162="イベ","-",VLOOKUP(A162,スキル!$A:$K,10,0)*IF(C162="ハピ",10000,30000))</f>
        <v>-</v>
      </c>
      <c r="N162" s="9" t="str">
        <f t="shared" si="0"/>
        <v>-</v>
      </c>
      <c r="O162" s="9" t="str">
        <f>IF(C162="イベ","-",IF(E162=VLOOKUP(A162,スキル!$A:$K,11,0),0,IF(C162="ハピ",L162*10000,L162*30000)))</f>
        <v>-</v>
      </c>
      <c r="P162" s="12" t="s">
        <v>260</v>
      </c>
    </row>
    <row r="163" spans="1:16" ht="18" customHeight="1">
      <c r="A163" s="11">
        <v>161</v>
      </c>
      <c r="B163" s="12"/>
      <c r="C163" s="12" t="s">
        <v>47</v>
      </c>
      <c r="D163" s="12" t="s">
        <v>261</v>
      </c>
      <c r="E163" s="12"/>
      <c r="F163" s="12"/>
      <c r="G163" s="6" t="str">
        <f>IF(E163="","",IF(E163=VLOOKUP(A163,スキル!$A:$K,11,0),"ス",VLOOKUP(A163,スキル!$A:$J,E163+4,FALSE)))</f>
        <v/>
      </c>
      <c r="H163" s="6" t="str">
        <f>IF(E163="","",IF(E163=VLOOKUP(A163,スキル!$A:$K,11,0),"キ",100/G163))</f>
        <v/>
      </c>
      <c r="I163" s="6" t="str">
        <f>IF(E163="","",IF(E163=VLOOKUP(A163,スキル!$A:$K,11,0),"ル",ROUND(F163/H163,1)))</f>
        <v/>
      </c>
      <c r="J163" s="8" t="str">
        <f>IF(E163="","",IF(E163=VLOOKUP(A163,スキル!$A:$K,11,0),"Ｍ",ROUND(G163-I163,0)))</f>
        <v/>
      </c>
      <c r="K163" s="6" t="str">
        <f ca="1">IF(E163="","",IF(E163=VLOOKUP(A163,スキル!$A:$K,11,0),"Ａ",IF(E163=VLOOKUP(A163,スキル!$A:$K,11,0)-1,0,SUM(OFFSET(スキル!$A$2,MATCH(A163,スキル!$A$3:$A$1048576,0),E163+4,1,5-E163)))))</f>
        <v/>
      </c>
      <c r="L163" s="8">
        <f>IF(E163="",VLOOKUP(A163,スキル!$A:$K,10,0),IF(E163=VLOOKUP(A163,スキル!$A:$K,11,0),"Ｘ",J163+K163))</f>
        <v>36</v>
      </c>
      <c r="M163" s="9">
        <f>IF(C163="イベ","-",VLOOKUP(A163,スキル!$A:$K,10,0)*IF(C163="ハピ",10000,30000))</f>
        <v>1080000</v>
      </c>
      <c r="N163" s="9">
        <f t="shared" si="0"/>
        <v>0</v>
      </c>
      <c r="O163" s="9">
        <f>IF(C163="イベ","-",IF(E163=VLOOKUP(A163,スキル!$A:$K,11,0),0,IF(C163="ハピ",L163*10000,L163*30000)))</f>
        <v>1080000</v>
      </c>
      <c r="P163" s="12" t="s">
        <v>262</v>
      </c>
    </row>
    <row r="164" spans="1:16" ht="18" customHeight="1">
      <c r="A164" s="11">
        <v>162</v>
      </c>
      <c r="B164" s="12"/>
      <c r="C164" s="12" t="s">
        <v>47</v>
      </c>
      <c r="D164" s="12" t="s">
        <v>263</v>
      </c>
      <c r="E164" s="11">
        <v>1</v>
      </c>
      <c r="F164" s="11">
        <v>0</v>
      </c>
      <c r="G164" s="6">
        <f>IF(E164="","",IF(E164=VLOOKUP(A164,スキル!$A:$K,11,0),"ス",VLOOKUP(A164,スキル!$A:$J,E164+4,FALSE)))</f>
        <v>1</v>
      </c>
      <c r="H164" s="6">
        <f>IF(E164="","",IF(E164=VLOOKUP(A164,スキル!$A:$K,11,0),"キ",100/G164))</f>
        <v>100</v>
      </c>
      <c r="I164" s="6">
        <f>IF(E164="","",IF(E164=VLOOKUP(A164,スキル!$A:$K,11,0),"ル",ROUND(F164/H164,1)))</f>
        <v>0</v>
      </c>
      <c r="J164" s="8">
        <f>IF(E164="","",IF(E164=VLOOKUP(A164,スキル!$A:$K,11,0),"Ｍ",ROUND(G164-I164,0)))</f>
        <v>1</v>
      </c>
      <c r="K164" s="6">
        <f ca="1">IF(E164="","",IF(E164=VLOOKUP(A164,スキル!$A:$K,11,0),"Ａ",IF(E164=VLOOKUP(A164,スキル!$A:$K,11,0)-1,0,SUM(OFFSET(スキル!$A$2,MATCH(A164,スキル!$A$3:$A$1048576,0),E164+4,1,5-E164)))))</f>
        <v>27</v>
      </c>
      <c r="L164" s="8">
        <f ca="1">IF(E164="",VLOOKUP(A164,スキル!$A:$K,10,0),IF(E164=VLOOKUP(A164,スキル!$A:$K,11,0),"Ｘ",J164+K164))</f>
        <v>28</v>
      </c>
      <c r="M164" s="9">
        <f>IF(C164="イベ","-",VLOOKUP(A164,スキル!$A:$K,10,0)*IF(C164="ハピ",10000,30000))</f>
        <v>870000</v>
      </c>
      <c r="N164" s="9">
        <f t="shared" ca="1" si="0"/>
        <v>30000</v>
      </c>
      <c r="O164" s="9">
        <f ca="1">IF(C164="イベ","-",IF(E164=VLOOKUP(A164,スキル!$A:$K,11,0),0,IF(C164="ハピ",L164*10000,L164*30000)))</f>
        <v>840000</v>
      </c>
      <c r="P164" s="12" t="s">
        <v>264</v>
      </c>
    </row>
    <row r="165" spans="1:16" ht="18" customHeight="1">
      <c r="A165" s="11">
        <v>163</v>
      </c>
      <c r="B165" s="12"/>
      <c r="C165" s="12" t="s">
        <v>47</v>
      </c>
      <c r="D165" s="12" t="s">
        <v>265</v>
      </c>
      <c r="E165" s="12"/>
      <c r="F165" s="12"/>
      <c r="G165" s="6" t="str">
        <f>IF(E165="","",IF(E165=VLOOKUP(A165,スキル!$A:$K,11,0),"ス",VLOOKUP(A165,スキル!$A:$J,E165+4,FALSE)))</f>
        <v/>
      </c>
      <c r="H165" s="6" t="str">
        <f>IF(E165="","",IF(E165=VLOOKUP(A165,スキル!$A:$K,11,0),"キ",100/G165))</f>
        <v/>
      </c>
      <c r="I165" s="6" t="str">
        <f>IF(E165="","",IF(E165=VLOOKUP(A165,スキル!$A:$K,11,0),"ル",ROUND(F165/H165,1)))</f>
        <v/>
      </c>
      <c r="J165" s="8" t="str">
        <f>IF(E165="","",IF(E165=VLOOKUP(A165,スキル!$A:$K,11,0),"Ｍ",ROUND(G165-I165,0)))</f>
        <v/>
      </c>
      <c r="K165" s="6" t="str">
        <f ca="1">IF(E165="","",IF(E165=VLOOKUP(A165,スキル!$A:$K,11,0),"Ａ",IF(E165=VLOOKUP(A165,スキル!$A:$K,11,0)-1,0,SUM(OFFSET(スキル!$A$2,MATCH(A165,スキル!$A$3:$A$1048576,0),E165+4,1,5-E165)))))</f>
        <v/>
      </c>
      <c r="L165" s="8">
        <f>IF(E165="",VLOOKUP(A165,スキル!$A:$K,10,0),IF(E165=VLOOKUP(A165,スキル!$A:$K,11,0),"Ｘ",J165+K165))</f>
        <v>29</v>
      </c>
      <c r="M165" s="9">
        <f>IF(C165="イベ","-",VLOOKUP(A165,スキル!$A:$K,10,0)*IF(C165="ハピ",10000,30000))</f>
        <v>870000</v>
      </c>
      <c r="N165" s="9">
        <f t="shared" si="0"/>
        <v>0</v>
      </c>
      <c r="O165" s="9">
        <f>IF(C165="イベ","-",IF(E165=VLOOKUP(A165,スキル!$A:$K,11,0),0,IF(C165="ハピ",L165*10000,L165*30000)))</f>
        <v>870000</v>
      </c>
      <c r="P165" s="12" t="s">
        <v>266</v>
      </c>
    </row>
    <row r="166" spans="1:16" ht="18" customHeight="1">
      <c r="A166" s="11">
        <v>164</v>
      </c>
      <c r="B166" s="12"/>
      <c r="C166" s="12" t="s">
        <v>47</v>
      </c>
      <c r="D166" s="12" t="s">
        <v>267</v>
      </c>
      <c r="E166" s="12"/>
      <c r="F166" s="12"/>
      <c r="G166" s="6" t="str">
        <f>IF(E166="","",IF(E166=VLOOKUP(A166,スキル!$A:$K,11,0),"ス",VLOOKUP(A166,スキル!$A:$J,E166+4,FALSE)))</f>
        <v/>
      </c>
      <c r="H166" s="6" t="str">
        <f>IF(E166="","",IF(E166=VLOOKUP(A166,スキル!$A:$K,11,0),"キ",100/G166))</f>
        <v/>
      </c>
      <c r="I166" s="6" t="str">
        <f>IF(E166="","",IF(E166=VLOOKUP(A166,スキル!$A:$K,11,0),"ル",ROUND(F166/H166,1)))</f>
        <v/>
      </c>
      <c r="J166" s="8" t="str">
        <f>IF(E166="","",IF(E166=VLOOKUP(A166,スキル!$A:$K,11,0),"Ｍ",ROUND(G166-I166,0)))</f>
        <v/>
      </c>
      <c r="K166" s="6" t="str">
        <f ca="1">IF(E166="","",IF(E166=VLOOKUP(A166,スキル!$A:$K,11,0),"Ａ",IF(E166=VLOOKUP(A166,スキル!$A:$K,11,0)-1,0,SUM(OFFSET(スキル!$A$2,MATCH(A166,スキル!$A$3:$A$1048576,0),E166+4,1,5-E166)))))</f>
        <v/>
      </c>
      <c r="L166" s="8">
        <f>IF(E166="",VLOOKUP(A166,スキル!$A:$K,10,0),IF(E166=VLOOKUP(A166,スキル!$A:$K,11,0),"Ｘ",J166+K166))</f>
        <v>29</v>
      </c>
      <c r="M166" s="9">
        <f>IF(C166="イベ","-",VLOOKUP(A166,スキル!$A:$K,10,0)*IF(C166="ハピ",10000,30000))</f>
        <v>870000</v>
      </c>
      <c r="N166" s="9">
        <f t="shared" si="0"/>
        <v>0</v>
      </c>
      <c r="O166" s="9">
        <f>IF(C166="イベ","-",IF(E166=VLOOKUP(A166,スキル!$A:$K,11,0),0,IF(C166="ハピ",L166*10000,L166*30000)))</f>
        <v>870000</v>
      </c>
      <c r="P166" s="12" t="s">
        <v>23</v>
      </c>
    </row>
    <row r="167" spans="1:16" ht="18" customHeight="1">
      <c r="A167" s="11">
        <v>165</v>
      </c>
      <c r="B167" s="12"/>
      <c r="C167" s="12" t="s">
        <v>47</v>
      </c>
      <c r="D167" s="12" t="s">
        <v>268</v>
      </c>
      <c r="E167" s="12"/>
      <c r="F167" s="12"/>
      <c r="G167" s="6" t="str">
        <f>IF(E167="","",IF(E167=VLOOKUP(A167,スキル!$A:$K,11,0),"ス",VLOOKUP(A167,スキル!$A:$J,E167+4,FALSE)))</f>
        <v/>
      </c>
      <c r="H167" s="6" t="str">
        <f>IF(E167="","",IF(E167=VLOOKUP(A167,スキル!$A:$K,11,0),"キ",100/G167))</f>
        <v/>
      </c>
      <c r="I167" s="6" t="str">
        <f>IF(E167="","",IF(E167=VLOOKUP(A167,スキル!$A:$K,11,0),"ル",ROUND(F167/H167,1)))</f>
        <v/>
      </c>
      <c r="J167" s="8" t="str">
        <f>IF(E167="","",IF(E167=VLOOKUP(A167,スキル!$A:$K,11,0),"Ｍ",ROUND(G167-I167,0)))</f>
        <v/>
      </c>
      <c r="K167" s="6" t="str">
        <f ca="1">IF(E167="","",IF(E167=VLOOKUP(A167,スキル!$A:$K,11,0),"Ａ",IF(E167=VLOOKUP(A167,スキル!$A:$K,11,0)-1,0,SUM(OFFSET(スキル!$A$2,MATCH(A167,スキル!$A$3:$A$1048576,0),E167+4,1,5-E167)))))</f>
        <v/>
      </c>
      <c r="L167" s="8">
        <f>IF(E167="",VLOOKUP(A167,スキル!$A:$K,10,0),IF(E167=VLOOKUP(A167,スキル!$A:$K,11,0),"Ｘ",J167+K167))</f>
        <v>29</v>
      </c>
      <c r="M167" s="9">
        <f>IF(C167="イベ","-",VLOOKUP(A167,スキル!$A:$K,10,0)*IF(C167="ハピ",10000,30000))</f>
        <v>870000</v>
      </c>
      <c r="N167" s="9">
        <f t="shared" si="0"/>
        <v>0</v>
      </c>
      <c r="O167" s="9">
        <f>IF(C167="イベ","-",IF(E167=VLOOKUP(A167,スキル!$A:$K,11,0),0,IF(C167="ハピ",L167*10000,L167*30000)))</f>
        <v>870000</v>
      </c>
      <c r="P167" s="12" t="s">
        <v>269</v>
      </c>
    </row>
    <row r="168" spans="1:16" ht="18" customHeight="1">
      <c r="A168" s="11">
        <v>166</v>
      </c>
      <c r="B168" s="11">
        <v>66</v>
      </c>
      <c r="C168" s="12" t="s">
        <v>39</v>
      </c>
      <c r="D168" s="12" t="s">
        <v>270</v>
      </c>
      <c r="E168" s="11">
        <v>4</v>
      </c>
      <c r="F168" s="11">
        <v>42</v>
      </c>
      <c r="G168" s="6">
        <f>IF(E168="","",IF(E168=VLOOKUP(A168,スキル!$A:$K,11,0),"ス",VLOOKUP(A168,スキル!$A:$J,E168+4,FALSE)))</f>
        <v>7</v>
      </c>
      <c r="H168" s="6">
        <f>IF(E168="","",IF(E168=VLOOKUP(A168,スキル!$A:$K,11,0),"キ",100/G168))</f>
        <v>14.285714285714286</v>
      </c>
      <c r="I168" s="6">
        <f>IF(E168="","",IF(E168=VLOOKUP(A168,スキル!$A:$K,11,0),"ル",ROUND(F168/H168,1)))</f>
        <v>2.9</v>
      </c>
      <c r="J168" s="8">
        <f>IF(E168="","",IF(E168=VLOOKUP(A168,スキル!$A:$K,11,0),"Ｍ",ROUND(G168-I168,0)))</f>
        <v>4</v>
      </c>
      <c r="K168" s="6">
        <f ca="1">IF(E168="","",IF(E168=VLOOKUP(A168,スキル!$A:$K,11,0),"Ａ",IF(E168=VLOOKUP(A168,スキル!$A:$K,11,0)-1,0,SUM(OFFSET(スキル!$A$2,MATCH(A168,スキル!$A$3:$A$1048576,0),E168+4,1,5-E168)))))</f>
        <v>14</v>
      </c>
      <c r="L168" s="8">
        <f ca="1">IF(E168="",VLOOKUP(A168,スキル!$A:$K,10,0),IF(E168=VLOOKUP(A168,スキル!$A:$K,11,0),"Ｘ",J168+K168))</f>
        <v>18</v>
      </c>
      <c r="M168" s="9">
        <f>IF(C168="イベ","-",VLOOKUP(A168,スキル!$A:$K,10,0)*IF(C168="ハピ",10000,30000))</f>
        <v>870000</v>
      </c>
      <c r="N168" s="9">
        <f t="shared" ca="1" si="0"/>
        <v>330000</v>
      </c>
      <c r="O168" s="9">
        <f ca="1">IF(C168="イベ","-",IF(E168=VLOOKUP(A168,スキル!$A:$K,11,0),0,IF(C168="ハピ",L168*10000,L168*30000)))</f>
        <v>540000</v>
      </c>
      <c r="P168" s="12" t="s">
        <v>271</v>
      </c>
    </row>
    <row r="169" spans="1:16" ht="18" customHeight="1">
      <c r="A169" s="11">
        <v>167</v>
      </c>
      <c r="B169" s="11">
        <v>67</v>
      </c>
      <c r="C169" s="12" t="s">
        <v>39</v>
      </c>
      <c r="D169" s="12" t="s">
        <v>272</v>
      </c>
      <c r="E169" s="11">
        <v>5</v>
      </c>
      <c r="F169" s="11">
        <v>64</v>
      </c>
      <c r="G169" s="6">
        <f>IF(E169="","",IF(E169=VLOOKUP(A169,スキル!$A:$K,11,0),"ス",VLOOKUP(A169,スキル!$A:$J,E169+4,FALSE)))</f>
        <v>14</v>
      </c>
      <c r="H169" s="6">
        <f>IF(E169="","",IF(E169=VLOOKUP(A169,スキル!$A:$K,11,0),"キ",100/G169))</f>
        <v>7.1428571428571432</v>
      </c>
      <c r="I169" s="6">
        <f>IF(E169="","",IF(E169=VLOOKUP(A169,スキル!$A:$K,11,0),"ル",ROUND(F169/H169,1)))</f>
        <v>9</v>
      </c>
      <c r="J169" s="8">
        <f>IF(E169="","",IF(E169=VLOOKUP(A169,スキル!$A:$K,11,0),"Ｍ",ROUND(G169-I169,0)))</f>
        <v>5</v>
      </c>
      <c r="K169" s="6">
        <f ca="1">IF(E169="","",IF(E169=VLOOKUP(A169,スキル!$A:$K,11,0),"Ａ",IF(E169=VLOOKUP(A169,スキル!$A:$K,11,0)-1,0,SUM(OFFSET(スキル!$A$2,MATCH(A169,スキル!$A$3:$A$1048576,0),E169+4,1,5-E169)))))</f>
        <v>0</v>
      </c>
      <c r="L169" s="8">
        <f ca="1">IF(E169="",VLOOKUP(A169,スキル!$A:$K,10,0),IF(E169=VLOOKUP(A169,スキル!$A:$K,11,0),"Ｘ",J169+K169))</f>
        <v>5</v>
      </c>
      <c r="M169" s="9">
        <f>IF(C169="イベ","-",VLOOKUP(A169,スキル!$A:$K,10,0)*IF(C169="ハピ",10000,30000))</f>
        <v>870000</v>
      </c>
      <c r="N169" s="9">
        <f t="shared" ca="1" si="0"/>
        <v>720000</v>
      </c>
      <c r="O169" s="9">
        <f ca="1">IF(C169="イベ","-",IF(E169=VLOOKUP(A169,スキル!$A:$K,11,0),0,IF(C169="ハピ",L169*10000,L169*30000)))</f>
        <v>150000</v>
      </c>
      <c r="P169" s="12" t="s">
        <v>42</v>
      </c>
    </row>
    <row r="170" spans="1:16" ht="18" customHeight="1">
      <c r="A170" s="11">
        <v>168</v>
      </c>
      <c r="B170" s="12"/>
      <c r="C170" s="12" t="s">
        <v>47</v>
      </c>
      <c r="D170" s="12" t="s">
        <v>273</v>
      </c>
      <c r="E170" s="11">
        <v>3</v>
      </c>
      <c r="F170" s="11">
        <v>50</v>
      </c>
      <c r="G170" s="6">
        <f>IF(E170="","",IF(E170=VLOOKUP(A170,スキル!$A:$K,11,0),"ス",VLOOKUP(A170,スキル!$A:$J,E170+4,FALSE)))</f>
        <v>4</v>
      </c>
      <c r="H170" s="6">
        <f>IF(E170="","",IF(E170=VLOOKUP(A170,スキル!$A:$K,11,0),"キ",100/G170))</f>
        <v>25</v>
      </c>
      <c r="I170" s="6">
        <f>IF(E170="","",IF(E170=VLOOKUP(A170,スキル!$A:$K,11,0),"ル",ROUND(F170/H170,1)))</f>
        <v>2</v>
      </c>
      <c r="J170" s="8">
        <f>IF(E170="","",IF(E170=VLOOKUP(A170,スキル!$A:$K,11,0),"Ｍ",ROUND(G170-I170,0)))</f>
        <v>2</v>
      </c>
      <c r="K170" s="6">
        <f ca="1">IF(E170="","",IF(E170=VLOOKUP(A170,スキル!$A:$K,11,0),"Ａ",IF(E170=VLOOKUP(A170,スキル!$A:$K,11,0)-1,0,SUM(OFFSET(スキル!$A$2,MATCH(A170,スキル!$A$3:$A$1048576,0),E170+4,1,5-E170)))))</f>
        <v>28</v>
      </c>
      <c r="L170" s="8">
        <f ca="1">IF(E170="",VLOOKUP(A170,スキル!$A:$K,10,0),IF(E170=VLOOKUP(A170,スキル!$A:$K,11,0),"Ｘ",J170+K170))</f>
        <v>30</v>
      </c>
      <c r="M170" s="9">
        <f>IF(C170="イベ","-",VLOOKUP(A170,スキル!$A:$K,10,0)*IF(C170="ハピ",10000,30000))</f>
        <v>1080000</v>
      </c>
      <c r="N170" s="9">
        <f t="shared" ca="1" si="0"/>
        <v>180000</v>
      </c>
      <c r="O170" s="9">
        <f ca="1">IF(C170="イベ","-",IF(E170=VLOOKUP(A170,スキル!$A:$K,11,0),0,IF(C170="ハピ",L170*10000,L170*30000)))</f>
        <v>900000</v>
      </c>
      <c r="P170" s="12" t="s">
        <v>274</v>
      </c>
    </row>
    <row r="171" spans="1:16" ht="18" customHeight="1">
      <c r="A171" s="11">
        <v>169</v>
      </c>
      <c r="B171" s="11">
        <v>68</v>
      </c>
      <c r="C171" s="12" t="s">
        <v>39</v>
      </c>
      <c r="D171" s="12" t="s">
        <v>275</v>
      </c>
      <c r="E171" s="11">
        <v>4</v>
      </c>
      <c r="F171" s="11">
        <v>0</v>
      </c>
      <c r="G171" s="6">
        <f>IF(E171="","",IF(E171=VLOOKUP(A171,スキル!$A:$K,11,0),"ス",VLOOKUP(A171,スキル!$A:$J,E171+4,FALSE)))</f>
        <v>7</v>
      </c>
      <c r="H171" s="6">
        <f>IF(E171="","",IF(E171=VLOOKUP(A171,スキル!$A:$K,11,0),"キ",100/G171))</f>
        <v>14.285714285714286</v>
      </c>
      <c r="I171" s="6">
        <f>IF(E171="","",IF(E171=VLOOKUP(A171,スキル!$A:$K,11,0),"ル",ROUND(F171/H171,1)))</f>
        <v>0</v>
      </c>
      <c r="J171" s="8">
        <f>IF(E171="","",IF(E171=VLOOKUP(A171,スキル!$A:$K,11,0),"Ｍ",ROUND(G171-I171,0)))</f>
        <v>7</v>
      </c>
      <c r="K171" s="6">
        <f ca="1">IF(E171="","",IF(E171=VLOOKUP(A171,スキル!$A:$K,11,0),"Ａ",IF(E171=VLOOKUP(A171,スキル!$A:$K,11,0)-1,0,SUM(OFFSET(スキル!$A$2,MATCH(A171,スキル!$A$3:$A$1048576,0),E171+4,1,5-E171)))))</f>
        <v>14</v>
      </c>
      <c r="L171" s="8">
        <f ca="1">IF(E171="",VLOOKUP(A171,スキル!$A:$K,10,0),IF(E171=VLOOKUP(A171,スキル!$A:$K,11,0),"Ｘ",J171+K171))</f>
        <v>21</v>
      </c>
      <c r="M171" s="9">
        <f>IF(C171="イベ","-",VLOOKUP(A171,スキル!$A:$K,10,0)*IF(C171="ハピ",10000,30000))</f>
        <v>870000</v>
      </c>
      <c r="N171" s="9">
        <f t="shared" ca="1" si="0"/>
        <v>240000</v>
      </c>
      <c r="O171" s="9">
        <f ca="1">IF(C171="イベ","-",IF(E171=VLOOKUP(A171,スキル!$A:$K,11,0),0,IF(C171="ハピ",L171*10000,L171*30000)))</f>
        <v>630000</v>
      </c>
      <c r="P171" s="12" t="s">
        <v>23</v>
      </c>
    </row>
    <row r="172" spans="1:16" ht="18" customHeight="1">
      <c r="A172" s="11">
        <v>170</v>
      </c>
      <c r="B172" s="11">
        <v>69</v>
      </c>
      <c r="C172" s="12" t="s">
        <v>39</v>
      </c>
      <c r="D172" s="12" t="s">
        <v>276</v>
      </c>
      <c r="E172" s="11">
        <v>3</v>
      </c>
      <c r="F172" s="11">
        <v>75</v>
      </c>
      <c r="G172" s="6">
        <f>IF(E172="","",IF(E172=VLOOKUP(A172,スキル!$A:$K,11,0),"ス",VLOOKUP(A172,スキル!$A:$J,E172+4,FALSE)))</f>
        <v>4</v>
      </c>
      <c r="H172" s="6">
        <f>IF(E172="","",IF(E172=VLOOKUP(A172,スキル!$A:$K,11,0),"キ",100/G172))</f>
        <v>25</v>
      </c>
      <c r="I172" s="6">
        <f>IF(E172="","",IF(E172=VLOOKUP(A172,スキル!$A:$K,11,0),"ル",ROUND(F172/H172,1)))</f>
        <v>3</v>
      </c>
      <c r="J172" s="8">
        <f>IF(E172="","",IF(E172=VLOOKUP(A172,スキル!$A:$K,11,0),"Ｍ",ROUND(G172-I172,0)))</f>
        <v>1</v>
      </c>
      <c r="K172" s="6">
        <f ca="1">IF(E172="","",IF(E172=VLOOKUP(A172,スキル!$A:$K,11,0),"Ａ",IF(E172=VLOOKUP(A172,スキル!$A:$K,11,0)-1,0,SUM(OFFSET(スキル!$A$2,MATCH(A172,スキル!$A$3:$A$1048576,0),E172+4,1,5-E172)))))</f>
        <v>28</v>
      </c>
      <c r="L172" s="8">
        <f ca="1">IF(E172="",VLOOKUP(A172,スキル!$A:$K,10,0),IF(E172=VLOOKUP(A172,スキル!$A:$K,11,0),"Ｘ",J172+K172))</f>
        <v>29</v>
      </c>
      <c r="M172" s="9">
        <f>IF(C172="イベ","-",VLOOKUP(A172,スキル!$A:$K,10,0)*IF(C172="ハピ",10000,30000))</f>
        <v>1080000</v>
      </c>
      <c r="N172" s="9">
        <f t="shared" ca="1" si="0"/>
        <v>210000</v>
      </c>
      <c r="O172" s="9">
        <f ca="1">IF(C172="イベ","-",IF(E172=VLOOKUP(A172,スキル!$A:$K,11,0),0,IF(C172="ハピ",L172*10000,L172*30000)))</f>
        <v>870000</v>
      </c>
      <c r="P172" s="12" t="s">
        <v>63</v>
      </c>
    </row>
    <row r="173" spans="1:16" ht="18" customHeight="1">
      <c r="A173" s="11">
        <v>171</v>
      </c>
      <c r="B173" s="12"/>
      <c r="C173" s="12" t="s">
        <v>50</v>
      </c>
      <c r="D173" s="12" t="s">
        <v>277</v>
      </c>
      <c r="E173" s="11">
        <v>1</v>
      </c>
      <c r="F173" s="11">
        <v>0</v>
      </c>
      <c r="G173" s="6">
        <f>IF(E173="","",IF(E173=VLOOKUP(A173,スキル!$A:$K,11,0),"ス",VLOOKUP(A173,スキル!$A:$J,E173+4,FALSE)))</f>
        <v>1</v>
      </c>
      <c r="H173" s="6">
        <f>IF(E173="","",IF(E173=VLOOKUP(A173,スキル!$A:$K,11,0),"キ",100/G173))</f>
        <v>100</v>
      </c>
      <c r="I173" s="6">
        <f>IF(E173="","",IF(E173=VLOOKUP(A173,スキル!$A:$K,11,0),"ル",ROUND(F173/H173,1)))</f>
        <v>0</v>
      </c>
      <c r="J173" s="8">
        <f>IF(E173="","",IF(E173=VLOOKUP(A173,スキル!$A:$K,11,0),"Ｍ",ROUND(G173-I173,0)))</f>
        <v>1</v>
      </c>
      <c r="K173" s="6">
        <f ca="1">IF(E173="","",IF(E173=VLOOKUP(A173,スキル!$A:$K,11,0),"Ａ",IF(E173=VLOOKUP(A173,スキル!$A:$K,11,0)-1,0,SUM(OFFSET(スキル!$A$2,MATCH(A173,スキル!$A$3:$A$1048576,0),E173+4,1,5-E173)))))</f>
        <v>4</v>
      </c>
      <c r="L173" s="8">
        <f ca="1">IF(E173="",VLOOKUP(A173,スキル!$A:$K,10,0),IF(E173=VLOOKUP(A173,スキル!$A:$K,11,0),"Ｘ",J173+K173))</f>
        <v>5</v>
      </c>
      <c r="M173" s="9" t="str">
        <f>IF(C173="イベ","-",VLOOKUP(A173,スキル!$A:$K,10,0)*IF(C173="ハピ",10000,30000))</f>
        <v>-</v>
      </c>
      <c r="N173" s="9" t="str">
        <f t="shared" si="0"/>
        <v>-</v>
      </c>
      <c r="O173" s="9" t="str">
        <f>IF(C173="イベ","-",IF(E173=VLOOKUP(A173,スキル!$A:$K,11,0),0,IF(C173="ハピ",L173*10000,L173*30000)))</f>
        <v>-</v>
      </c>
      <c r="P173" s="12" t="s">
        <v>177</v>
      </c>
    </row>
    <row r="174" spans="1:16" ht="18" customHeight="1">
      <c r="A174" s="11">
        <v>172</v>
      </c>
      <c r="B174" s="11">
        <v>70</v>
      </c>
      <c r="C174" s="12" t="s">
        <v>39</v>
      </c>
      <c r="D174" s="12" t="s">
        <v>278</v>
      </c>
      <c r="E174" s="11">
        <v>5</v>
      </c>
      <c r="F174" s="11">
        <v>28</v>
      </c>
      <c r="G174" s="6">
        <f>IF(E174="","",IF(E174=VLOOKUP(A174,スキル!$A:$K,11,0),"ス",VLOOKUP(A174,スキル!$A:$J,E174+4,FALSE)))</f>
        <v>14</v>
      </c>
      <c r="H174" s="6">
        <f>IF(E174="","",IF(E174=VLOOKUP(A174,スキル!$A:$K,11,0),"キ",100/G174))</f>
        <v>7.1428571428571432</v>
      </c>
      <c r="I174" s="6">
        <f>IF(E174="","",IF(E174=VLOOKUP(A174,スキル!$A:$K,11,0),"ル",ROUND(F174/H174,1)))</f>
        <v>3.9</v>
      </c>
      <c r="J174" s="8">
        <f>IF(E174="","",IF(E174=VLOOKUP(A174,スキル!$A:$K,11,0),"Ｍ",ROUND(G174-I174,0)))</f>
        <v>10</v>
      </c>
      <c r="K174" s="6">
        <f ca="1">IF(E174="","",IF(E174=VLOOKUP(A174,スキル!$A:$K,11,0),"Ａ",IF(E174=VLOOKUP(A174,スキル!$A:$K,11,0)-1,0,SUM(OFFSET(スキル!$A$2,MATCH(A174,スキル!$A$3:$A$1048576,0),E174+4,1,5-E174)))))</f>
        <v>0</v>
      </c>
      <c r="L174" s="8">
        <f ca="1">IF(E174="",VLOOKUP(A174,スキル!$A:$K,10,0),IF(E174=VLOOKUP(A174,スキル!$A:$K,11,0),"Ｘ",J174+K174))</f>
        <v>10</v>
      </c>
      <c r="M174" s="9">
        <f>IF(C174="イベ","-",VLOOKUP(A174,スキル!$A:$K,10,0)*IF(C174="ハピ",10000,30000))</f>
        <v>870000</v>
      </c>
      <c r="N174" s="9">
        <f t="shared" ca="1" si="0"/>
        <v>570000</v>
      </c>
      <c r="O174" s="9">
        <f ca="1">IF(C174="イベ","-",IF(E174=VLOOKUP(A174,スキル!$A:$K,11,0),0,IF(C174="ハピ",L174*10000,L174*30000)))</f>
        <v>300000</v>
      </c>
      <c r="P174" s="12" t="s">
        <v>13</v>
      </c>
    </row>
    <row r="175" spans="1:16" ht="18" customHeight="1">
      <c r="A175" s="11">
        <v>173</v>
      </c>
      <c r="B175" s="12"/>
      <c r="C175" s="12" t="s">
        <v>47</v>
      </c>
      <c r="D175" s="12" t="s">
        <v>279</v>
      </c>
      <c r="E175" s="11">
        <v>4</v>
      </c>
      <c r="F175" s="11">
        <v>12</v>
      </c>
      <c r="G175" s="6">
        <f>IF(E175="","",IF(E175=VLOOKUP(A175,スキル!$A:$K,11,0),"ス",VLOOKUP(A175,スキル!$A:$J,E175+4,FALSE)))</f>
        <v>8</v>
      </c>
      <c r="H175" s="6">
        <f>IF(E175="","",IF(E175=VLOOKUP(A175,スキル!$A:$K,11,0),"キ",100/G175))</f>
        <v>12.5</v>
      </c>
      <c r="I175" s="6">
        <f>IF(E175="","",IF(E175=VLOOKUP(A175,スキル!$A:$K,11,0),"ル",ROUND(F175/H175,1)))</f>
        <v>1</v>
      </c>
      <c r="J175" s="8">
        <f>IF(E175="","",IF(E175=VLOOKUP(A175,スキル!$A:$K,11,0),"Ｍ",ROUND(G175-I175,0)))</f>
        <v>7</v>
      </c>
      <c r="K175" s="6">
        <f ca="1">IF(E175="","",IF(E175=VLOOKUP(A175,スキル!$A:$K,11,0),"Ａ",IF(E175=VLOOKUP(A175,スキル!$A:$K,11,0)-1,0,SUM(OFFSET(スキル!$A$2,MATCH(A175,スキル!$A$3:$A$1048576,0),E175+4,1,5-E175)))))</f>
        <v>20</v>
      </c>
      <c r="L175" s="8">
        <f ca="1">IF(E175="",VLOOKUP(A175,スキル!$A:$K,10,0),IF(E175=VLOOKUP(A175,スキル!$A:$K,11,0),"Ｘ",J175+K175))</f>
        <v>27</v>
      </c>
      <c r="M175" s="9">
        <f>IF(C175="イベ","-",VLOOKUP(A175,スキル!$A:$K,10,0)*IF(C175="ハピ",10000,30000))</f>
        <v>1080000</v>
      </c>
      <c r="N175" s="9">
        <f t="shared" ca="1" si="0"/>
        <v>270000</v>
      </c>
      <c r="O175" s="9">
        <f ca="1">IF(C175="イベ","-",IF(E175=VLOOKUP(A175,スキル!$A:$K,11,0),0,IF(C175="ハピ",L175*10000,L175*30000)))</f>
        <v>810000</v>
      </c>
      <c r="P175" s="12" t="s">
        <v>280</v>
      </c>
    </row>
    <row r="176" spans="1:16" ht="18" customHeight="1">
      <c r="A176" s="11">
        <v>174</v>
      </c>
      <c r="B176" s="12"/>
      <c r="C176" s="12" t="s">
        <v>47</v>
      </c>
      <c r="D176" s="12" t="s">
        <v>281</v>
      </c>
      <c r="E176" s="11">
        <v>4</v>
      </c>
      <c r="F176" s="11">
        <v>50</v>
      </c>
      <c r="G176" s="6">
        <f>IF(E176="","",IF(E176=VLOOKUP(A176,スキル!$A:$K,11,0),"ス",VLOOKUP(A176,スキル!$A:$J,E176+4,FALSE)))</f>
        <v>8</v>
      </c>
      <c r="H176" s="6">
        <f>IF(E176="","",IF(E176=VLOOKUP(A176,スキル!$A:$K,11,0),"キ",100/G176))</f>
        <v>12.5</v>
      </c>
      <c r="I176" s="6">
        <f>IF(E176="","",IF(E176=VLOOKUP(A176,スキル!$A:$K,11,0),"ル",ROUND(F176/H176,1)))</f>
        <v>4</v>
      </c>
      <c r="J176" s="8">
        <f>IF(E176="","",IF(E176=VLOOKUP(A176,スキル!$A:$K,11,0),"Ｍ",ROUND(G176-I176,0)))</f>
        <v>4</v>
      </c>
      <c r="K176" s="6">
        <f ca="1">IF(E176="","",IF(E176=VLOOKUP(A176,スキル!$A:$K,11,0),"Ａ",IF(E176=VLOOKUP(A176,スキル!$A:$K,11,0)-1,0,SUM(OFFSET(スキル!$A$2,MATCH(A176,スキル!$A$3:$A$1048576,0),E176+4,1,5-E176)))))</f>
        <v>16</v>
      </c>
      <c r="L176" s="8">
        <f ca="1">IF(E176="",VLOOKUP(A176,スキル!$A:$K,10,0),IF(E176=VLOOKUP(A176,スキル!$A:$K,11,0),"Ｘ",J176+K176))</f>
        <v>20</v>
      </c>
      <c r="M176" s="9">
        <f>IF(C176="イベ","-",VLOOKUP(A176,スキル!$A:$K,10,0)*IF(C176="ハピ",10000,30000))</f>
        <v>960000</v>
      </c>
      <c r="N176" s="9">
        <f t="shared" ca="1" si="0"/>
        <v>360000</v>
      </c>
      <c r="O176" s="9">
        <f ca="1">IF(C176="イベ","-",IF(E176=VLOOKUP(A176,スキル!$A:$K,11,0),0,IF(C176="ハピ",L176*10000,L176*30000)))</f>
        <v>600000</v>
      </c>
      <c r="P176" s="12" t="s">
        <v>282</v>
      </c>
    </row>
    <row r="177" spans="1:16" ht="18" customHeight="1">
      <c r="A177" s="11">
        <v>175</v>
      </c>
      <c r="B177" s="12"/>
      <c r="C177" s="12" t="s">
        <v>47</v>
      </c>
      <c r="D177" s="12" t="s">
        <v>283</v>
      </c>
      <c r="E177" s="11">
        <v>3</v>
      </c>
      <c r="F177" s="11">
        <v>25</v>
      </c>
      <c r="G177" s="6">
        <f>IF(E177="","",IF(E177=VLOOKUP(A177,スキル!$A:$K,11,0),"ス",VLOOKUP(A177,スキル!$A:$J,E177+4,FALSE)))</f>
        <v>4</v>
      </c>
      <c r="H177" s="6">
        <f>IF(E177="","",IF(E177=VLOOKUP(A177,スキル!$A:$K,11,0),"キ",100/G177))</f>
        <v>25</v>
      </c>
      <c r="I177" s="6">
        <f>IF(E177="","",IF(E177=VLOOKUP(A177,スキル!$A:$K,11,0),"ル",ROUND(F177/H177,1)))</f>
        <v>1</v>
      </c>
      <c r="J177" s="8">
        <f>IF(E177="","",IF(E177=VLOOKUP(A177,スキル!$A:$K,11,0),"Ｍ",ROUND(G177-I177,0)))</f>
        <v>3</v>
      </c>
      <c r="K177" s="6">
        <f ca="1">IF(E177="","",IF(E177=VLOOKUP(A177,スキル!$A:$K,11,0),"Ａ",IF(E177=VLOOKUP(A177,スキル!$A:$K,11,0)-1,0,SUM(OFFSET(スキル!$A$2,MATCH(A177,スキル!$A$3:$A$1048576,0),E177+4,1,5-E177)))))</f>
        <v>24</v>
      </c>
      <c r="L177" s="8">
        <f ca="1">IF(E177="",VLOOKUP(A177,スキル!$A:$K,10,0),IF(E177=VLOOKUP(A177,スキル!$A:$K,11,0),"Ｘ",J177+K177))</f>
        <v>27</v>
      </c>
      <c r="M177" s="9">
        <f>IF(C177="イベ","-",VLOOKUP(A177,スキル!$A:$K,10,0)*IF(C177="ハピ",10000,30000))</f>
        <v>960000</v>
      </c>
      <c r="N177" s="9">
        <f t="shared" ca="1" si="0"/>
        <v>150000</v>
      </c>
      <c r="O177" s="9">
        <f ca="1">IF(C177="イベ","-",IF(E177=VLOOKUP(A177,スキル!$A:$K,11,0),0,IF(C177="ハピ",L177*10000,L177*30000)))</f>
        <v>810000</v>
      </c>
      <c r="P177" s="12" t="s">
        <v>284</v>
      </c>
    </row>
    <row r="178" spans="1:16" ht="18" customHeight="1">
      <c r="A178" s="11">
        <v>176</v>
      </c>
      <c r="B178" s="12"/>
      <c r="C178" s="12" t="s">
        <v>47</v>
      </c>
      <c r="D178" s="12" t="s">
        <v>285</v>
      </c>
      <c r="E178" s="11">
        <v>1</v>
      </c>
      <c r="F178" s="11">
        <v>0</v>
      </c>
      <c r="G178" s="6">
        <f>IF(E178="","",IF(E178=VLOOKUP(A178,スキル!$A:$K,11,0),"ス",VLOOKUP(A178,スキル!$A:$J,E178+4,FALSE)))</f>
        <v>1</v>
      </c>
      <c r="H178" s="6">
        <f>IF(E178="","",IF(E178=VLOOKUP(A178,スキル!$A:$K,11,0),"キ",100/G178))</f>
        <v>100</v>
      </c>
      <c r="I178" s="6">
        <f>IF(E178="","",IF(E178=VLOOKUP(A178,スキル!$A:$K,11,0),"ル",ROUND(F178/H178,1)))</f>
        <v>0</v>
      </c>
      <c r="J178" s="8">
        <f>IF(E178="","",IF(E178=VLOOKUP(A178,スキル!$A:$K,11,0),"Ｍ",ROUND(G178-I178,0)))</f>
        <v>1</v>
      </c>
      <c r="K178" s="6">
        <f ca="1">IF(E178="","",IF(E178=VLOOKUP(A178,スキル!$A:$K,11,0),"Ａ",IF(E178=VLOOKUP(A178,スキル!$A:$K,11,0)-1,0,SUM(OFFSET(スキル!$A$2,MATCH(A178,スキル!$A$3:$A$1048576,0),E178+4,1,5-E178)))))</f>
        <v>34</v>
      </c>
      <c r="L178" s="8">
        <f ca="1">IF(E178="",VLOOKUP(A178,スキル!$A:$K,10,0),IF(E178=VLOOKUP(A178,スキル!$A:$K,11,0),"Ｘ",J178+K178))</f>
        <v>35</v>
      </c>
      <c r="M178" s="9">
        <f>IF(C178="イベ","-",VLOOKUP(A178,スキル!$A:$K,10,0)*IF(C178="ハピ",10000,30000))</f>
        <v>1080000</v>
      </c>
      <c r="N178" s="9">
        <f t="shared" ca="1" si="0"/>
        <v>30000</v>
      </c>
      <c r="O178" s="9">
        <f ca="1">IF(C178="イベ","-",IF(E178=VLOOKUP(A178,スキル!$A:$K,11,0),0,IF(C178="ハピ",L178*10000,L178*30000)))</f>
        <v>1050000</v>
      </c>
      <c r="P178" s="12" t="s">
        <v>286</v>
      </c>
    </row>
    <row r="179" spans="1:16" ht="18" customHeight="1">
      <c r="A179" s="17">
        <v>177</v>
      </c>
      <c r="B179" s="17">
        <v>71</v>
      </c>
      <c r="C179" s="18" t="s">
        <v>39</v>
      </c>
      <c r="D179" s="18" t="s">
        <v>287</v>
      </c>
      <c r="E179" s="11">
        <v>6</v>
      </c>
      <c r="F179" s="11">
        <v>0</v>
      </c>
      <c r="G179" s="6" t="str">
        <f>IF(E179="","",IF(E179=VLOOKUP(A179,スキル!$A:$K,11,0),"ス",VLOOKUP(A179,スキル!$A:$J,E179+4,FALSE)))</f>
        <v>ス</v>
      </c>
      <c r="H179" s="6" t="str">
        <f>IF(E179="","",IF(E179=VLOOKUP(A179,スキル!$A:$K,11,0),"キ",100/G179))</f>
        <v>キ</v>
      </c>
      <c r="I179" s="6" t="str">
        <f>IF(E179="","",IF(E179=VLOOKUP(A179,スキル!$A:$K,11,0),"ル",ROUND(F179/H179,1)))</f>
        <v>ル</v>
      </c>
      <c r="J179" s="8" t="str">
        <f>IF(E179="","",IF(E179=VLOOKUP(A179,スキル!$A:$K,11,0),"Ｍ",ROUND(G179-I179,0)))</f>
        <v>Ｍ</v>
      </c>
      <c r="K179" s="6" t="str">
        <f ca="1">IF(E179="","",IF(E179=VLOOKUP(A179,スキル!$A:$K,11,0),"Ａ",IF(E179=VLOOKUP(A179,スキル!$A:$K,11,0)-1,0,SUM(OFFSET(スキル!$A$2,MATCH(A179,スキル!$A$3:$A$1048576,0),E179+4,1,5-E179)))))</f>
        <v>Ａ</v>
      </c>
      <c r="L179" s="8" t="str">
        <f>IF(E179="",VLOOKUP(A179,スキル!$A:$K,10,0),IF(E179=VLOOKUP(A179,スキル!$A:$K,11,0),"Ｘ",J179+K179))</f>
        <v>Ｘ</v>
      </c>
      <c r="M179" s="9">
        <f>IF(C179="イベ","-",VLOOKUP(A179,スキル!$A:$K,10,0)*IF(C179="ハピ",10000,30000))</f>
        <v>1080000</v>
      </c>
      <c r="N179" s="9">
        <f t="shared" si="0"/>
        <v>1080000</v>
      </c>
      <c r="O179" s="9">
        <f>IF(C179="イベ","-",IF(E179=VLOOKUP(A179,スキル!$A:$K,11,0),0,IF(C179="ハピ",L179*10000,L179*30000)))</f>
        <v>0</v>
      </c>
      <c r="P179" s="12" t="s">
        <v>288</v>
      </c>
    </row>
    <row r="180" spans="1:16" ht="18" customHeight="1">
      <c r="A180" s="11">
        <v>178</v>
      </c>
      <c r="B180" s="11">
        <v>72</v>
      </c>
      <c r="C180" s="12" t="s">
        <v>39</v>
      </c>
      <c r="D180" s="12" t="s">
        <v>289</v>
      </c>
      <c r="E180" s="11">
        <v>4</v>
      </c>
      <c r="F180" s="11">
        <v>28</v>
      </c>
      <c r="G180" s="6">
        <f>IF(E180="","",IF(E180=VLOOKUP(A180,スキル!$A:$K,11,0),"ス",VLOOKUP(A180,スキル!$A:$J,E180+4,FALSE)))</f>
        <v>7</v>
      </c>
      <c r="H180" s="6">
        <f>IF(E180="","",IF(E180=VLOOKUP(A180,スキル!$A:$K,11,0),"キ",100/G180))</f>
        <v>14.285714285714286</v>
      </c>
      <c r="I180" s="6">
        <f>IF(E180="","",IF(E180=VLOOKUP(A180,スキル!$A:$K,11,0),"ル",ROUND(F180/H180,1)))</f>
        <v>2</v>
      </c>
      <c r="J180" s="8">
        <f>IF(E180="","",IF(E180=VLOOKUP(A180,スキル!$A:$K,11,0),"Ｍ",ROUND(G180-I180,0)))</f>
        <v>5</v>
      </c>
      <c r="K180" s="6">
        <f ca="1">IF(E180="","",IF(E180=VLOOKUP(A180,スキル!$A:$K,11,0),"Ａ",IF(E180=VLOOKUP(A180,スキル!$A:$K,11,0)-1,0,SUM(OFFSET(スキル!$A$2,MATCH(A180,スキル!$A$3:$A$1048576,0),E180+4,1,5-E180)))))</f>
        <v>14</v>
      </c>
      <c r="L180" s="8">
        <f ca="1">IF(E180="",VLOOKUP(A180,スキル!$A:$K,10,0),IF(E180=VLOOKUP(A180,スキル!$A:$K,11,0),"Ｘ",J180+K180))</f>
        <v>19</v>
      </c>
      <c r="M180" s="9">
        <f>IF(C180="イベ","-",VLOOKUP(A180,スキル!$A:$K,10,0)*IF(C180="ハピ",10000,30000))</f>
        <v>870000</v>
      </c>
      <c r="N180" s="9">
        <f t="shared" ca="1" si="0"/>
        <v>300000</v>
      </c>
      <c r="O180" s="9">
        <f ca="1">IF(C180="イベ","-",IF(E180=VLOOKUP(A180,スキル!$A:$K,11,0),0,IF(C180="ハピ",L180*10000,L180*30000)))</f>
        <v>570000</v>
      </c>
      <c r="P180" s="12" t="s">
        <v>290</v>
      </c>
    </row>
    <row r="181" spans="1:16" ht="18" customHeight="1">
      <c r="A181" s="11">
        <v>179</v>
      </c>
      <c r="B181" s="12"/>
      <c r="C181" s="12" t="s">
        <v>50</v>
      </c>
      <c r="D181" s="12" t="s">
        <v>291</v>
      </c>
      <c r="E181" s="11">
        <v>1</v>
      </c>
      <c r="F181" s="11">
        <v>3</v>
      </c>
      <c r="G181" s="6">
        <f>IF(E181="","",IF(E181=VLOOKUP(A181,スキル!$A:$K,11,0),"ス",VLOOKUP(A181,スキル!$A:$J,E181+4,FALSE)))</f>
        <v>1</v>
      </c>
      <c r="H181" s="6">
        <f>IF(E181="","",IF(E181=VLOOKUP(A181,スキル!$A:$K,11,0),"キ",100/G181))</f>
        <v>100</v>
      </c>
      <c r="I181" s="6">
        <f>IF(E181="","",IF(E181=VLOOKUP(A181,スキル!$A:$K,11,0),"ル",ROUND(F181/H181,1)))</f>
        <v>0</v>
      </c>
      <c r="J181" s="8">
        <f>IF(E181="","",IF(E181=VLOOKUP(A181,スキル!$A:$K,11,0),"Ｍ",ROUND(G181-I181,0)))</f>
        <v>1</v>
      </c>
      <c r="K181" s="6">
        <f ca="1">IF(E181="","",IF(E181=VLOOKUP(A181,スキル!$A:$K,11,0),"Ａ",IF(E181=VLOOKUP(A181,スキル!$A:$K,11,0)-1,0,SUM(OFFSET(スキル!$A$2,MATCH(A181,スキル!$A$3:$A$1048576,0),E181+4,1,5-E181)))))</f>
        <v>1</v>
      </c>
      <c r="L181" s="8">
        <f ca="1">IF(E181="",VLOOKUP(A181,スキル!$A:$K,10,0),IF(E181=VLOOKUP(A181,スキル!$A:$K,11,0),"Ｘ",J181+K181))</f>
        <v>2</v>
      </c>
      <c r="M181" s="9" t="str">
        <f>IF(C181="イベ","-",VLOOKUP(A181,スキル!$A:$K,10,0)*IF(C181="ハピ",10000,30000))</f>
        <v>-</v>
      </c>
      <c r="N181" s="9" t="str">
        <f t="shared" si="0"/>
        <v>-</v>
      </c>
      <c r="O181" s="9" t="str">
        <f>IF(C181="イベ","-",IF(E181=VLOOKUP(A181,スキル!$A:$K,11,0),0,IF(C181="ハピ",L181*10000,L181*30000)))</f>
        <v>-</v>
      </c>
      <c r="P181" s="12" t="s">
        <v>292</v>
      </c>
    </row>
    <row r="182" spans="1:16" ht="18" customHeight="1">
      <c r="A182" s="11">
        <v>180</v>
      </c>
      <c r="B182" s="12"/>
      <c r="C182" s="12" t="s">
        <v>47</v>
      </c>
      <c r="D182" s="12" t="s">
        <v>293</v>
      </c>
      <c r="E182" s="11">
        <v>1</v>
      </c>
      <c r="F182" s="11">
        <v>0</v>
      </c>
      <c r="G182" s="6">
        <f>IF(E182="","",IF(E182=VLOOKUP(A182,スキル!$A:$K,11,0),"ス",VLOOKUP(A182,スキル!$A:$J,E182+4,FALSE)))</f>
        <v>1</v>
      </c>
      <c r="H182" s="6">
        <f>IF(E182="","",IF(E182=VLOOKUP(A182,スキル!$A:$K,11,0),"キ",100/G182))</f>
        <v>100</v>
      </c>
      <c r="I182" s="6">
        <f>IF(E182="","",IF(E182=VLOOKUP(A182,スキル!$A:$K,11,0),"ル",ROUND(F182/H182,1)))</f>
        <v>0</v>
      </c>
      <c r="J182" s="8">
        <f>IF(E182="","",IF(E182=VLOOKUP(A182,スキル!$A:$K,11,0),"Ｍ",ROUND(G182-I182,0)))</f>
        <v>1</v>
      </c>
      <c r="K182" s="6">
        <f ca="1">IF(E182="","",IF(E182=VLOOKUP(A182,スキル!$A:$K,11,0),"Ａ",IF(E182=VLOOKUP(A182,スキル!$A:$K,11,0)-1,0,SUM(OFFSET(スキル!$A$2,MATCH(A182,スキル!$A$3:$A$1048576,0),E182+4,1,5-E182)))))</f>
        <v>34</v>
      </c>
      <c r="L182" s="8">
        <f ca="1">IF(E182="",VLOOKUP(A182,スキル!$A:$K,10,0),IF(E182=VLOOKUP(A182,スキル!$A:$K,11,0),"Ｘ",J182+K182))</f>
        <v>35</v>
      </c>
      <c r="M182" s="9">
        <f>IF(C182="イベ","-",VLOOKUP(A182,スキル!$A:$K,10,0)*IF(C182="ハピ",10000,30000))</f>
        <v>1080000</v>
      </c>
      <c r="N182" s="9">
        <f t="shared" ca="1" si="0"/>
        <v>30000</v>
      </c>
      <c r="O182" s="9">
        <f ca="1">IF(C182="イベ","-",IF(E182=VLOOKUP(A182,スキル!$A:$K,11,0),0,IF(C182="ハピ",L182*10000,L182*30000)))</f>
        <v>1050000</v>
      </c>
      <c r="P182" s="12" t="s">
        <v>294</v>
      </c>
    </row>
    <row r="183" spans="1:16" ht="18" customHeight="1">
      <c r="A183" s="11">
        <v>181</v>
      </c>
      <c r="B183" s="11">
        <v>73</v>
      </c>
      <c r="C183" s="12" t="s">
        <v>39</v>
      </c>
      <c r="D183" s="12" t="s">
        <v>295</v>
      </c>
      <c r="E183" s="11">
        <v>5</v>
      </c>
      <c r="F183" s="11">
        <v>6</v>
      </c>
      <c r="G183" s="6">
        <f>IF(E183="","",IF(E183=VLOOKUP(A183,スキル!$A:$K,11,0),"ス",VLOOKUP(A183,スキル!$A:$J,E183+4,FALSE)))</f>
        <v>16</v>
      </c>
      <c r="H183" s="6">
        <f>IF(E183="","",IF(E183=VLOOKUP(A183,スキル!$A:$K,11,0),"キ",100/G183))</f>
        <v>6.25</v>
      </c>
      <c r="I183" s="6">
        <f>IF(E183="","",IF(E183=VLOOKUP(A183,スキル!$A:$K,11,0),"ル",ROUND(F183/H183,1)))</f>
        <v>1</v>
      </c>
      <c r="J183" s="8">
        <f>IF(E183="","",IF(E183=VLOOKUP(A183,スキル!$A:$K,11,0),"Ｍ",ROUND(G183-I183,0)))</f>
        <v>15</v>
      </c>
      <c r="K183" s="6">
        <f ca="1">IF(E183="","",IF(E183=VLOOKUP(A183,スキル!$A:$K,11,0),"Ａ",IF(E183=VLOOKUP(A183,スキル!$A:$K,11,0)-1,0,SUM(OFFSET(スキル!$A$2,MATCH(A183,スキル!$A$3:$A$1048576,0),E183+4,1,5-E183)))))</f>
        <v>0</v>
      </c>
      <c r="L183" s="8">
        <f ca="1">IF(E183="",VLOOKUP(A183,スキル!$A:$K,10,0),IF(E183=VLOOKUP(A183,スキル!$A:$K,11,0),"Ｘ",J183+K183))</f>
        <v>15</v>
      </c>
      <c r="M183" s="9">
        <f>IF(C183="イベ","-",VLOOKUP(A183,スキル!$A:$K,10,0)*IF(C183="ハピ",10000,30000))</f>
        <v>960000</v>
      </c>
      <c r="N183" s="9">
        <f t="shared" ca="1" si="0"/>
        <v>510000</v>
      </c>
      <c r="O183" s="9">
        <f ca="1">IF(C183="イベ","-",IF(E183=VLOOKUP(A183,スキル!$A:$K,11,0),0,IF(C183="ハピ",L183*10000,L183*30000)))</f>
        <v>450000</v>
      </c>
      <c r="P183" s="12" t="s">
        <v>296</v>
      </c>
    </row>
    <row r="184" spans="1:16" ht="18" customHeight="1">
      <c r="A184" s="11">
        <v>182</v>
      </c>
      <c r="B184" s="11">
        <v>74</v>
      </c>
      <c r="C184" s="12" t="s">
        <v>39</v>
      </c>
      <c r="D184" s="12" t="s">
        <v>297</v>
      </c>
      <c r="E184" s="11">
        <v>4</v>
      </c>
      <c r="F184" s="11">
        <v>28</v>
      </c>
      <c r="G184" s="6">
        <f>IF(E184="","",IF(E184=VLOOKUP(A184,スキル!$A:$K,11,0),"ス",VLOOKUP(A184,スキル!$A:$J,E184+4,FALSE)))</f>
        <v>7</v>
      </c>
      <c r="H184" s="6">
        <f>IF(E184="","",IF(E184=VLOOKUP(A184,スキル!$A:$K,11,0),"キ",100/G184))</f>
        <v>14.285714285714286</v>
      </c>
      <c r="I184" s="6">
        <f>IF(E184="","",IF(E184=VLOOKUP(A184,スキル!$A:$K,11,0),"ル",ROUND(F184/H184,1)))</f>
        <v>2</v>
      </c>
      <c r="J184" s="8">
        <f>IF(E184="","",IF(E184=VLOOKUP(A184,スキル!$A:$K,11,0),"Ｍ",ROUND(G184-I184,0)))</f>
        <v>5</v>
      </c>
      <c r="K184" s="6">
        <f ca="1">IF(E184="","",IF(E184=VLOOKUP(A184,スキル!$A:$K,11,0),"Ａ",IF(E184=VLOOKUP(A184,スキル!$A:$K,11,0)-1,0,SUM(OFFSET(スキル!$A$2,MATCH(A184,スキル!$A$3:$A$1048576,0),E184+4,1,5-E184)))))</f>
        <v>14</v>
      </c>
      <c r="L184" s="8">
        <f ca="1">IF(E184="",VLOOKUP(A184,スキル!$A:$K,10,0),IF(E184=VLOOKUP(A184,スキル!$A:$K,11,0),"Ｘ",J184+K184))</f>
        <v>19</v>
      </c>
      <c r="M184" s="9">
        <f>IF(C184="イベ","-",VLOOKUP(A184,スキル!$A:$K,10,0)*IF(C184="ハピ",10000,30000))</f>
        <v>870000</v>
      </c>
      <c r="N184" s="9">
        <f t="shared" ca="1" si="0"/>
        <v>300000</v>
      </c>
      <c r="O184" s="9">
        <f ca="1">IF(C184="イベ","-",IF(E184=VLOOKUP(A184,スキル!$A:$K,11,0),0,IF(C184="ハピ",L184*10000,L184*30000)))</f>
        <v>570000</v>
      </c>
      <c r="P184" s="12" t="s">
        <v>89</v>
      </c>
    </row>
    <row r="185" spans="1:16" ht="18" customHeight="1">
      <c r="A185" s="11">
        <v>183</v>
      </c>
      <c r="B185" s="11">
        <v>75</v>
      </c>
      <c r="C185" s="12" t="s">
        <v>39</v>
      </c>
      <c r="D185" s="12" t="s">
        <v>298</v>
      </c>
      <c r="E185" s="11">
        <v>4</v>
      </c>
      <c r="F185" s="11">
        <v>37</v>
      </c>
      <c r="G185" s="6">
        <f>IF(E185="","",IF(E185=VLOOKUP(A185,スキル!$A:$K,11,0),"ス",VLOOKUP(A185,スキル!$A:$J,E185+4,FALSE)))</f>
        <v>8</v>
      </c>
      <c r="H185" s="6">
        <f>IF(E185="","",IF(E185=VLOOKUP(A185,スキル!$A:$K,11,0),"キ",100/G185))</f>
        <v>12.5</v>
      </c>
      <c r="I185" s="6">
        <f>IF(E185="","",IF(E185=VLOOKUP(A185,スキル!$A:$K,11,0),"ル",ROUND(F185/H185,1)))</f>
        <v>3</v>
      </c>
      <c r="J185" s="8">
        <f>IF(E185="","",IF(E185=VLOOKUP(A185,スキル!$A:$K,11,0),"Ｍ",ROUND(G185-I185,0)))</f>
        <v>5</v>
      </c>
      <c r="K185" s="6">
        <f ca="1">IF(E185="","",IF(E185=VLOOKUP(A185,スキル!$A:$K,11,0),"Ａ",IF(E185=VLOOKUP(A185,スキル!$A:$K,11,0)-1,0,SUM(OFFSET(スキル!$A$2,MATCH(A185,スキル!$A$3:$A$1048576,0),E185+4,1,5-E185)))))</f>
        <v>16</v>
      </c>
      <c r="L185" s="8">
        <f ca="1">IF(E185="",VLOOKUP(A185,スキル!$A:$K,10,0),IF(E185=VLOOKUP(A185,スキル!$A:$K,11,0),"Ｘ",J185+K185))</f>
        <v>21</v>
      </c>
      <c r="M185" s="9">
        <f>IF(C185="イベ","-",VLOOKUP(A185,スキル!$A:$K,10,0)*IF(C185="ハピ",10000,30000))</f>
        <v>960000</v>
      </c>
      <c r="N185" s="9">
        <f t="shared" ca="1" si="0"/>
        <v>330000</v>
      </c>
      <c r="O185" s="9">
        <f ca="1">IF(C185="イベ","-",IF(E185=VLOOKUP(A185,スキル!$A:$K,11,0),0,IF(C185="ハピ",L185*10000,L185*30000)))</f>
        <v>630000</v>
      </c>
      <c r="P185" s="12" t="s">
        <v>299</v>
      </c>
    </row>
    <row r="186" spans="1:16" ht="18" customHeight="1">
      <c r="A186" s="11">
        <v>184</v>
      </c>
      <c r="B186" s="11">
        <v>76</v>
      </c>
      <c r="C186" s="12" t="s">
        <v>39</v>
      </c>
      <c r="D186" s="12" t="s">
        <v>300</v>
      </c>
      <c r="E186" s="11">
        <v>5</v>
      </c>
      <c r="F186" s="11">
        <v>12</v>
      </c>
      <c r="G186" s="6">
        <f>IF(E186="","",IF(E186=VLOOKUP(A186,スキル!$A:$K,11,0),"ス",VLOOKUP(A186,スキル!$A:$J,E186+4,FALSE)))</f>
        <v>16</v>
      </c>
      <c r="H186" s="6">
        <f>IF(E186="","",IF(E186=VLOOKUP(A186,スキル!$A:$K,11,0),"キ",100/G186))</f>
        <v>6.25</v>
      </c>
      <c r="I186" s="6">
        <f>IF(E186="","",IF(E186=VLOOKUP(A186,スキル!$A:$K,11,0),"ル",ROUND(F186/H186,1)))</f>
        <v>1.9</v>
      </c>
      <c r="J186" s="8">
        <f>IF(E186="","",IF(E186=VLOOKUP(A186,スキル!$A:$K,11,0),"Ｍ",ROUND(G186-I186,0)))</f>
        <v>14</v>
      </c>
      <c r="K186" s="6">
        <f ca="1">IF(E186="","",IF(E186=VLOOKUP(A186,スキル!$A:$K,11,0),"Ａ",IF(E186=VLOOKUP(A186,スキル!$A:$K,11,0)-1,0,SUM(OFFSET(スキル!$A$2,MATCH(A186,スキル!$A$3:$A$1048576,0),E186+4,1,5-E186)))))</f>
        <v>0</v>
      </c>
      <c r="L186" s="8">
        <f ca="1">IF(E186="",VLOOKUP(A186,スキル!$A:$K,10,0),IF(E186=VLOOKUP(A186,スキル!$A:$K,11,0),"Ｘ",J186+K186))</f>
        <v>14</v>
      </c>
      <c r="M186" s="9">
        <f>IF(C186="イベ","-",VLOOKUP(A186,スキル!$A:$K,10,0)*IF(C186="ハピ",10000,30000))</f>
        <v>960000</v>
      </c>
      <c r="N186" s="9">
        <f t="shared" ca="1" si="0"/>
        <v>540000</v>
      </c>
      <c r="O186" s="9">
        <f ca="1">IF(C186="イベ","-",IF(E186=VLOOKUP(A186,スキル!$A:$K,11,0),0,IF(C186="ハピ",L186*10000,L186*30000)))</f>
        <v>420000</v>
      </c>
      <c r="P186" s="12" t="s">
        <v>102</v>
      </c>
    </row>
    <row r="187" spans="1:16" ht="18" customHeight="1">
      <c r="A187" s="11">
        <v>185</v>
      </c>
      <c r="B187" s="12"/>
      <c r="C187" s="12" t="s">
        <v>47</v>
      </c>
      <c r="D187" s="12" t="s">
        <v>301</v>
      </c>
      <c r="E187" s="11">
        <v>3</v>
      </c>
      <c r="F187" s="11">
        <v>50</v>
      </c>
      <c r="G187" s="6">
        <f>IF(E187="","",IF(E187=VLOOKUP(A187,スキル!$A:$K,11,0),"ス",VLOOKUP(A187,スキル!$A:$J,E187+4,FALSE)))</f>
        <v>4</v>
      </c>
      <c r="H187" s="6">
        <f>IF(E187="","",IF(E187=VLOOKUP(A187,スキル!$A:$K,11,0),"キ",100/G187))</f>
        <v>25</v>
      </c>
      <c r="I187" s="6">
        <f>IF(E187="","",IF(E187=VLOOKUP(A187,スキル!$A:$K,11,0),"ル",ROUND(F187/H187,1)))</f>
        <v>2</v>
      </c>
      <c r="J187" s="8">
        <f>IF(E187="","",IF(E187=VLOOKUP(A187,スキル!$A:$K,11,0),"Ｍ",ROUND(G187-I187,0)))</f>
        <v>2</v>
      </c>
      <c r="K187" s="6">
        <f ca="1">IF(E187="","",IF(E187=VLOOKUP(A187,スキル!$A:$K,11,0),"Ａ",IF(E187=VLOOKUP(A187,スキル!$A:$K,11,0)-1,0,SUM(OFFSET(スキル!$A$2,MATCH(A187,スキル!$A$3:$A$1048576,0),E187+4,1,5-E187)))))</f>
        <v>28</v>
      </c>
      <c r="L187" s="8">
        <f ca="1">IF(E187="",VLOOKUP(A187,スキル!$A:$K,10,0),IF(E187=VLOOKUP(A187,スキル!$A:$K,11,0),"Ｘ",J187+K187))</f>
        <v>30</v>
      </c>
      <c r="M187" s="9">
        <f>IF(C187="イベ","-",VLOOKUP(A187,スキル!$A:$K,10,0)*IF(C187="ハピ",10000,30000))</f>
        <v>1080000</v>
      </c>
      <c r="N187" s="9">
        <f t="shared" ca="1" si="0"/>
        <v>180000</v>
      </c>
      <c r="O187" s="9">
        <f ca="1">IF(C187="イベ","-",IF(E187=VLOOKUP(A187,スキル!$A:$K,11,0),0,IF(C187="ハピ",L187*10000,L187*30000)))</f>
        <v>900000</v>
      </c>
      <c r="P187" s="12" t="s">
        <v>13</v>
      </c>
    </row>
    <row r="188" spans="1:16" ht="18" customHeight="1">
      <c r="A188" s="11">
        <v>186</v>
      </c>
      <c r="B188" s="12"/>
      <c r="C188" s="12" t="s">
        <v>47</v>
      </c>
      <c r="D188" s="12" t="s">
        <v>302</v>
      </c>
      <c r="E188" s="11">
        <v>3</v>
      </c>
      <c r="F188" s="11">
        <v>25</v>
      </c>
      <c r="G188" s="6">
        <f>IF(E188="","",IF(E188=VLOOKUP(A188,スキル!$A:$K,11,0),"ス",VLOOKUP(A188,スキル!$A:$J,E188+4,FALSE)))</f>
        <v>4</v>
      </c>
      <c r="H188" s="6">
        <f>IF(E188="","",IF(E188=VLOOKUP(A188,スキル!$A:$K,11,0),"キ",100/G188))</f>
        <v>25</v>
      </c>
      <c r="I188" s="6">
        <f>IF(E188="","",IF(E188=VLOOKUP(A188,スキル!$A:$K,11,0),"ル",ROUND(F188/H188,1)))</f>
        <v>1</v>
      </c>
      <c r="J188" s="8">
        <f>IF(E188="","",IF(E188=VLOOKUP(A188,スキル!$A:$K,11,0),"Ｍ",ROUND(G188-I188,0)))</f>
        <v>3</v>
      </c>
      <c r="K188" s="6">
        <f ca="1">IF(E188="","",IF(E188=VLOOKUP(A188,スキル!$A:$K,11,0),"Ａ",IF(E188=VLOOKUP(A188,スキル!$A:$K,11,0)-1,0,SUM(OFFSET(スキル!$A$2,MATCH(A188,スキル!$A$3:$A$1048576,0),E188+4,1,5-E188)))))</f>
        <v>21</v>
      </c>
      <c r="L188" s="8">
        <f ca="1">IF(E188="",VLOOKUP(A188,スキル!$A:$K,10,0),IF(E188=VLOOKUP(A188,スキル!$A:$K,11,0),"Ｘ",J188+K188))</f>
        <v>24</v>
      </c>
      <c r="M188" s="9">
        <f>IF(C188="イベ","-",VLOOKUP(A188,スキル!$A:$K,10,0)*IF(C188="ハピ",10000,30000))</f>
        <v>870000</v>
      </c>
      <c r="N188" s="9">
        <f t="shared" ca="1" si="0"/>
        <v>150000</v>
      </c>
      <c r="O188" s="9">
        <f ca="1">IF(C188="イベ","-",IF(E188=VLOOKUP(A188,スキル!$A:$K,11,0),0,IF(C188="ハピ",L188*10000,L188*30000)))</f>
        <v>720000</v>
      </c>
      <c r="P188" s="12" t="s">
        <v>38</v>
      </c>
    </row>
    <row r="189" spans="1:16" ht="18" customHeight="1">
      <c r="A189" s="11">
        <v>187</v>
      </c>
      <c r="B189" s="12"/>
      <c r="C189" s="12" t="s">
        <v>47</v>
      </c>
      <c r="D189" s="12" t="s">
        <v>303</v>
      </c>
      <c r="E189" s="11">
        <v>1</v>
      </c>
      <c r="F189" s="11">
        <v>0</v>
      </c>
      <c r="G189" s="6">
        <f>IF(E189="","",IF(E189=VLOOKUP(A189,スキル!$A:$K,11,0),"ス",VLOOKUP(A189,スキル!$A:$J,E189+4,FALSE)))</f>
        <v>1</v>
      </c>
      <c r="H189" s="6">
        <f>IF(E189="","",IF(E189=VLOOKUP(A189,スキル!$A:$K,11,0),"キ",100/G189))</f>
        <v>100</v>
      </c>
      <c r="I189" s="6">
        <f>IF(E189="","",IF(E189=VLOOKUP(A189,スキル!$A:$K,11,0),"ル",ROUND(F189/H189,1)))</f>
        <v>0</v>
      </c>
      <c r="J189" s="8">
        <f>IF(E189="","",IF(E189=VLOOKUP(A189,スキル!$A:$K,11,0),"Ｍ",ROUND(G189-I189,0)))</f>
        <v>1</v>
      </c>
      <c r="K189" s="6">
        <f ca="1">IF(E189="","",IF(E189=VLOOKUP(A189,スキル!$A:$K,11,0),"Ａ",IF(E189=VLOOKUP(A189,スキル!$A:$K,11,0)-1,0,SUM(OFFSET(スキル!$A$2,MATCH(A189,スキル!$A$3:$A$1048576,0),E189+4,1,5-E189)))))</f>
        <v>27</v>
      </c>
      <c r="L189" s="8">
        <f ca="1">IF(E189="",VLOOKUP(A189,スキル!$A:$K,10,0),IF(E189=VLOOKUP(A189,スキル!$A:$K,11,0),"Ｘ",J189+K189))</f>
        <v>28</v>
      </c>
      <c r="M189" s="9">
        <f>IF(C189="イベ","-",VLOOKUP(A189,スキル!$A:$K,10,0)*IF(C189="ハピ",10000,30000))</f>
        <v>870000</v>
      </c>
      <c r="N189" s="9">
        <f t="shared" ca="1" si="0"/>
        <v>30000</v>
      </c>
      <c r="O189" s="9">
        <f ca="1">IF(C189="イベ","-",IF(E189=VLOOKUP(A189,スキル!$A:$K,11,0),0,IF(C189="ハピ",L189*10000,L189*30000)))</f>
        <v>840000</v>
      </c>
      <c r="P189" s="12" t="s">
        <v>21</v>
      </c>
    </row>
    <row r="190" spans="1:16" ht="18" customHeight="1">
      <c r="A190" s="11">
        <v>188</v>
      </c>
      <c r="B190" s="12"/>
      <c r="C190" s="12" t="s">
        <v>47</v>
      </c>
      <c r="D190" s="12" t="s">
        <v>304</v>
      </c>
      <c r="E190" s="12"/>
      <c r="F190" s="12"/>
      <c r="G190" s="6" t="str">
        <f>IF(E190="","",IF(E190=VLOOKUP(A190,スキル!$A:$K,11,0),"ス",VLOOKUP(A190,スキル!$A:$J,E190+4,FALSE)))</f>
        <v/>
      </c>
      <c r="H190" s="6" t="str">
        <f>IF(E190="","",IF(E190=VLOOKUP(A190,スキル!$A:$K,11,0),"キ",100/G190))</f>
        <v/>
      </c>
      <c r="I190" s="6" t="str">
        <f>IF(E190="","",IF(E190=VLOOKUP(A190,スキル!$A:$K,11,0),"ル",ROUND(F190/H190,1)))</f>
        <v/>
      </c>
      <c r="J190" s="8" t="str">
        <f>IF(E190="","",IF(E190=VLOOKUP(A190,スキル!$A:$K,11,0),"Ｍ",ROUND(G190-I190,0)))</f>
        <v/>
      </c>
      <c r="K190" s="6" t="str">
        <f ca="1">IF(E190="","",IF(E190=VLOOKUP(A190,スキル!$A:$K,11,0),"Ａ",IF(E190=VLOOKUP(A190,スキル!$A:$K,11,0)-1,0,SUM(OFFSET(スキル!$A$2,MATCH(A190,スキル!$A$3:$A$1048576,0),E190+4,1,5-E190)))))</f>
        <v/>
      </c>
      <c r="L190" s="8">
        <f>IF(E190="",VLOOKUP(A190,スキル!$A:$K,10,0),IF(E190=VLOOKUP(A190,スキル!$A:$K,11,0),"Ｘ",J190+K190))</f>
        <v>32</v>
      </c>
      <c r="M190" s="9">
        <f>IF(C190="イベ","-",VLOOKUP(A190,スキル!$A:$K,10,0)*IF(C190="ハピ",10000,30000))</f>
        <v>960000</v>
      </c>
      <c r="N190" s="9">
        <f t="shared" si="0"/>
        <v>0</v>
      </c>
      <c r="O190" s="9">
        <f>IF(C190="イベ","-",IF(E190=VLOOKUP(A190,スキル!$A:$K,11,0),0,IF(C190="ハピ",L190*10000,L190*30000)))</f>
        <v>960000</v>
      </c>
      <c r="P190" s="12" t="s">
        <v>305</v>
      </c>
    </row>
    <row r="191" spans="1:16" ht="18" customHeight="1">
      <c r="A191" s="11">
        <v>189</v>
      </c>
      <c r="B191" s="12"/>
      <c r="C191" s="12" t="s">
        <v>47</v>
      </c>
      <c r="D191" s="12" t="s">
        <v>306</v>
      </c>
      <c r="E191" s="11">
        <v>2</v>
      </c>
      <c r="F191" s="11">
        <v>0</v>
      </c>
      <c r="G191" s="6">
        <f>IF(E191="","",IF(E191=VLOOKUP(A191,スキル!$A:$K,11,0),"ス",VLOOKUP(A191,スキル!$A:$J,E191+4,FALSE)))</f>
        <v>2</v>
      </c>
      <c r="H191" s="6">
        <f>IF(E191="","",IF(E191=VLOOKUP(A191,スキル!$A:$K,11,0),"キ",100/G191))</f>
        <v>50</v>
      </c>
      <c r="I191" s="6">
        <f>IF(E191="","",IF(E191=VLOOKUP(A191,スキル!$A:$K,11,0),"ル",ROUND(F191/H191,1)))</f>
        <v>0</v>
      </c>
      <c r="J191" s="8">
        <f>IF(E191="","",IF(E191=VLOOKUP(A191,スキル!$A:$K,11,0),"Ｍ",ROUND(G191-I191,0)))</f>
        <v>2</v>
      </c>
      <c r="K191" s="6">
        <f ca="1">IF(E191="","",IF(E191=VLOOKUP(A191,スキル!$A:$K,11,0),"Ａ",IF(E191=VLOOKUP(A191,スキル!$A:$K,11,0)-1,0,SUM(OFFSET(スキル!$A$2,MATCH(A191,スキル!$A$3:$A$1048576,0),E191+4,1,5-E191)))))</f>
        <v>32</v>
      </c>
      <c r="L191" s="8">
        <f ca="1">IF(E191="",VLOOKUP(A191,スキル!$A:$K,10,0),IF(E191=VLOOKUP(A191,スキル!$A:$K,11,0),"Ｘ",J191+K191))</f>
        <v>34</v>
      </c>
      <c r="M191" s="9">
        <f>IF(C191="イベ","-",VLOOKUP(A191,スキル!$A:$K,10,0)*IF(C191="ハピ",10000,30000))</f>
        <v>1080000</v>
      </c>
      <c r="N191" s="9">
        <f t="shared" ca="1" si="0"/>
        <v>60000</v>
      </c>
      <c r="O191" s="9">
        <f ca="1">IF(C191="イベ","-",IF(E191=VLOOKUP(A191,スキル!$A:$K,11,0),0,IF(C191="ハピ",L191*10000,L191*30000)))</f>
        <v>1020000</v>
      </c>
      <c r="P191" s="12" t="s">
        <v>89</v>
      </c>
    </row>
    <row r="192" spans="1:16" ht="18" customHeight="1">
      <c r="A192" s="11">
        <v>190</v>
      </c>
      <c r="B192" s="12"/>
      <c r="C192" s="12" t="s">
        <v>47</v>
      </c>
      <c r="D192" s="12" t="s">
        <v>307</v>
      </c>
      <c r="E192" s="12"/>
      <c r="F192" s="12"/>
      <c r="G192" s="6" t="str">
        <f>IF(E192="","",IF(E192=VLOOKUP(A192,スキル!$A:$K,11,0),"ス",VLOOKUP(A192,スキル!$A:$J,E192+4,FALSE)))</f>
        <v/>
      </c>
      <c r="H192" s="6" t="str">
        <f>IF(E192="","",IF(E192=VLOOKUP(A192,スキル!$A:$K,11,0),"キ",100/G192))</f>
        <v/>
      </c>
      <c r="I192" s="6" t="str">
        <f>IF(E192="","",IF(E192=VLOOKUP(A192,スキル!$A:$K,11,0),"ル",ROUND(F192/H192,1)))</f>
        <v/>
      </c>
      <c r="J192" s="8" t="str">
        <f>IF(E192="","",IF(E192=VLOOKUP(A192,スキル!$A:$K,11,0),"Ｍ",ROUND(G192-I192,0)))</f>
        <v/>
      </c>
      <c r="K192" s="6" t="str">
        <f ca="1">IF(E192="","",IF(E192=VLOOKUP(A192,スキル!$A:$K,11,0),"Ａ",IF(E192=VLOOKUP(A192,スキル!$A:$K,11,0)-1,0,SUM(OFFSET(スキル!$A$2,MATCH(A192,スキル!$A$3:$A$1048576,0),E192+4,1,5-E192)))))</f>
        <v/>
      </c>
      <c r="L192" s="8">
        <f>IF(E192="",VLOOKUP(A192,スキル!$A:$K,10,0),IF(E192=VLOOKUP(A192,スキル!$A:$K,11,0),"Ｘ",J192+K192))</f>
        <v>3</v>
      </c>
      <c r="M192" s="9">
        <f>IF(C192="イベ","-",VLOOKUP(A192,スキル!$A:$K,10,0)*IF(C192="ハピ",10000,30000))</f>
        <v>90000</v>
      </c>
      <c r="N192" s="9">
        <f t="shared" si="0"/>
        <v>0</v>
      </c>
      <c r="O192" s="9">
        <f>IF(C192="イベ","-",IF(E192=VLOOKUP(A192,スキル!$A:$K,11,0),0,IF(C192="ハピ",L192*10000,L192*30000)))</f>
        <v>90000</v>
      </c>
      <c r="P192" s="12" t="s">
        <v>308</v>
      </c>
    </row>
    <row r="193" spans="1:16" ht="18" customHeight="1">
      <c r="A193" s="11">
        <v>191</v>
      </c>
      <c r="B193" s="11">
        <v>77</v>
      </c>
      <c r="C193" s="12" t="s">
        <v>39</v>
      </c>
      <c r="D193" s="12" t="s">
        <v>309</v>
      </c>
      <c r="E193" s="11">
        <v>4</v>
      </c>
      <c r="F193" s="11">
        <v>75</v>
      </c>
      <c r="G193" s="6">
        <f>IF(E193="","",IF(E193=VLOOKUP(A193,スキル!$A:$K,11,0),"ス",VLOOKUP(A193,スキル!$A:$J,E193+4,FALSE)))</f>
        <v>8</v>
      </c>
      <c r="H193" s="6">
        <f>IF(E193="","",IF(E193=VLOOKUP(A193,スキル!$A:$K,11,0),"キ",100/G193))</f>
        <v>12.5</v>
      </c>
      <c r="I193" s="6">
        <f>IF(E193="","",IF(E193=VLOOKUP(A193,スキル!$A:$K,11,0),"ル",ROUND(F193/H193,1)))</f>
        <v>6</v>
      </c>
      <c r="J193" s="8">
        <f>IF(E193="","",IF(E193=VLOOKUP(A193,スキル!$A:$K,11,0),"Ｍ",ROUND(G193-I193,0)))</f>
        <v>2</v>
      </c>
      <c r="K193" s="6">
        <f ca="1">IF(E193="","",IF(E193=VLOOKUP(A193,スキル!$A:$K,11,0),"Ａ",IF(E193=VLOOKUP(A193,スキル!$A:$K,11,0)-1,0,SUM(OFFSET(スキル!$A$2,MATCH(A193,スキル!$A$3:$A$1048576,0),E193+4,1,5-E193)))))</f>
        <v>20</v>
      </c>
      <c r="L193" s="8">
        <f ca="1">IF(E193="",VLOOKUP(A193,スキル!$A:$K,10,0),IF(E193=VLOOKUP(A193,スキル!$A:$K,11,0),"Ｘ",J193+K193))</f>
        <v>22</v>
      </c>
      <c r="M193" s="9">
        <f>IF(C193="イベ","-",VLOOKUP(A193,スキル!$A:$K,10,0)*IF(C193="ハピ",10000,30000))</f>
        <v>1080000</v>
      </c>
      <c r="N193" s="9">
        <f t="shared" ca="1" si="0"/>
        <v>420000</v>
      </c>
      <c r="O193" s="9">
        <f ca="1">IF(C193="イベ","-",IF(E193=VLOOKUP(A193,スキル!$A:$K,11,0),0,IF(C193="ハピ",L193*10000,L193*30000)))</f>
        <v>660000</v>
      </c>
      <c r="P193" s="12" t="s">
        <v>89</v>
      </c>
    </row>
    <row r="194" spans="1:16" ht="18" customHeight="1">
      <c r="A194" s="11">
        <v>192</v>
      </c>
      <c r="B194" s="12"/>
      <c r="C194" s="12" t="s">
        <v>47</v>
      </c>
      <c r="D194" s="12" t="s">
        <v>310</v>
      </c>
      <c r="E194" s="11">
        <v>2</v>
      </c>
      <c r="F194" s="11">
        <v>0</v>
      </c>
      <c r="G194" s="6">
        <f>IF(E194="","",IF(E194=VLOOKUP(A194,スキル!$A:$K,11,0),"ス",VLOOKUP(A194,スキル!$A:$J,E194+4,FALSE)))</f>
        <v>2</v>
      </c>
      <c r="H194" s="6">
        <f>IF(E194="","",IF(E194=VLOOKUP(A194,スキル!$A:$K,11,0),"キ",100/G194))</f>
        <v>50</v>
      </c>
      <c r="I194" s="6">
        <f>IF(E194="","",IF(E194=VLOOKUP(A194,スキル!$A:$K,11,0),"ル",ROUND(F194/H194,1)))</f>
        <v>0</v>
      </c>
      <c r="J194" s="8">
        <f>IF(E194="","",IF(E194=VLOOKUP(A194,スキル!$A:$K,11,0),"Ｍ",ROUND(G194-I194,0)))</f>
        <v>2</v>
      </c>
      <c r="K194" s="6">
        <f ca="1">IF(E194="","",IF(E194=VLOOKUP(A194,スキル!$A:$K,11,0),"Ａ",IF(E194=VLOOKUP(A194,スキル!$A:$K,11,0)-1,0,SUM(OFFSET(スキル!$A$2,MATCH(A194,スキル!$A$3:$A$1048576,0),E194+4,1,5-E194)))))</f>
        <v>32</v>
      </c>
      <c r="L194" s="8">
        <f ca="1">IF(E194="",VLOOKUP(A194,スキル!$A:$K,10,0),IF(E194=VLOOKUP(A194,スキル!$A:$K,11,0),"Ｘ",J194+K194))</f>
        <v>34</v>
      </c>
      <c r="M194" s="9">
        <f>IF(C194="イベ","-",VLOOKUP(A194,スキル!$A:$K,10,0)*IF(C194="ハピ",10000,30000))</f>
        <v>1080000</v>
      </c>
      <c r="N194" s="9">
        <f t="shared" ca="1" si="0"/>
        <v>60000</v>
      </c>
      <c r="O194" s="9">
        <f ca="1">IF(C194="イベ","-",IF(E194=VLOOKUP(A194,スキル!$A:$K,11,0),0,IF(C194="ハピ",L194*10000,L194*30000)))</f>
        <v>1020000</v>
      </c>
      <c r="P194" s="12" t="s">
        <v>38</v>
      </c>
    </row>
    <row r="195" spans="1:16" ht="18" customHeight="1">
      <c r="A195" s="11">
        <v>193</v>
      </c>
      <c r="B195" s="12"/>
      <c r="C195" s="12" t="s">
        <v>47</v>
      </c>
      <c r="D195" s="12" t="s">
        <v>311</v>
      </c>
      <c r="E195" s="11">
        <v>3</v>
      </c>
      <c r="F195" s="11">
        <v>25</v>
      </c>
      <c r="G195" s="6">
        <f>IF(E195="","",IF(E195=VLOOKUP(A195,スキル!$A:$K,11,0),"ス",VLOOKUP(A195,スキル!$A:$J,E195+4,FALSE)))</f>
        <v>4</v>
      </c>
      <c r="H195" s="6">
        <f>IF(E195="","",IF(E195=VLOOKUP(A195,スキル!$A:$K,11,0),"キ",100/G195))</f>
        <v>25</v>
      </c>
      <c r="I195" s="6">
        <f>IF(E195="","",IF(E195=VLOOKUP(A195,スキル!$A:$K,11,0),"ル",ROUND(F195/H195,1)))</f>
        <v>1</v>
      </c>
      <c r="J195" s="8">
        <f>IF(E195="","",IF(E195=VLOOKUP(A195,スキル!$A:$K,11,0),"Ｍ",ROUND(G195-I195,0)))</f>
        <v>3</v>
      </c>
      <c r="K195" s="6">
        <f ca="1">IF(E195="","",IF(E195=VLOOKUP(A195,スキル!$A:$K,11,0),"Ａ",IF(E195=VLOOKUP(A195,スキル!$A:$K,11,0)-1,0,SUM(OFFSET(スキル!$A$2,MATCH(A195,スキル!$A$3:$A$1048576,0),E195+4,1,5-E195)))))</f>
        <v>22</v>
      </c>
      <c r="L195" s="8">
        <f ca="1">IF(E195="",VLOOKUP(A195,スキル!$A:$K,10,0),IF(E195=VLOOKUP(A195,スキル!$A:$K,11,0),"Ｘ",J195+K195))</f>
        <v>25</v>
      </c>
      <c r="M195" s="9">
        <f>IF(C195="イベ","-",VLOOKUP(A195,スキル!$A:$K,10,0)*IF(C195="ハピ",10000,30000))</f>
        <v>900000</v>
      </c>
      <c r="N195" s="9">
        <f t="shared" ca="1" si="0"/>
        <v>150000</v>
      </c>
      <c r="O195" s="9">
        <f ca="1">IF(C195="イベ","-",IF(E195=VLOOKUP(A195,スキル!$A:$K,11,0),0,IF(C195="ハピ",L195*10000,L195*30000)))</f>
        <v>750000</v>
      </c>
      <c r="P195" s="12" t="s">
        <v>312</v>
      </c>
    </row>
    <row r="196" spans="1:16" ht="18" customHeight="1">
      <c r="A196" s="11">
        <v>194</v>
      </c>
      <c r="B196" s="12"/>
      <c r="C196" s="12" t="s">
        <v>47</v>
      </c>
      <c r="D196" s="12" t="s">
        <v>313</v>
      </c>
      <c r="E196" s="12"/>
      <c r="F196" s="12"/>
      <c r="G196" s="6" t="str">
        <f>IF(E196="","",IF(E196=VLOOKUP(A196,スキル!$A:$K,11,0),"ス",VLOOKUP(A196,スキル!$A:$J,E196+4,FALSE)))</f>
        <v/>
      </c>
      <c r="H196" s="6" t="str">
        <f>IF(E196="","",IF(E196=VLOOKUP(A196,スキル!$A:$K,11,0),"キ",100/G196))</f>
        <v/>
      </c>
      <c r="I196" s="6" t="str">
        <f>IF(E196="","",IF(E196=VLOOKUP(A196,スキル!$A:$K,11,0),"ル",ROUND(F196/H196,1)))</f>
        <v/>
      </c>
      <c r="J196" s="8" t="str">
        <f>IF(E196="","",IF(E196=VLOOKUP(A196,スキル!$A:$K,11,0),"Ｍ",ROUND(G196-I196,0)))</f>
        <v/>
      </c>
      <c r="K196" s="6" t="str">
        <f ca="1">IF(E196="","",IF(E196=VLOOKUP(A196,スキル!$A:$K,11,0),"Ａ",IF(E196=VLOOKUP(A196,スキル!$A:$K,11,0)-1,0,SUM(OFFSET(スキル!$A$2,MATCH(A196,スキル!$A$3:$A$1048576,0),E196+4,1,5-E196)))))</f>
        <v/>
      </c>
      <c r="L196" s="8">
        <f>IF(E196="",VLOOKUP(A196,スキル!$A:$K,10,0),IF(E196=VLOOKUP(A196,スキル!$A:$K,11,0),"Ｘ",J196+K196))</f>
        <v>29</v>
      </c>
      <c r="M196" s="9">
        <f>IF(C196="イベ","-",VLOOKUP(A196,スキル!$A:$K,10,0)*IF(C196="ハピ",10000,30000))</f>
        <v>870000</v>
      </c>
      <c r="N196" s="9">
        <f t="shared" si="0"/>
        <v>0</v>
      </c>
      <c r="O196" s="9">
        <f>IF(C196="イベ","-",IF(E196=VLOOKUP(A196,スキル!$A:$K,11,0),0,IF(C196="ハピ",L196*10000,L196*30000)))</f>
        <v>870000</v>
      </c>
      <c r="P196" s="12" t="s">
        <v>314</v>
      </c>
    </row>
    <row r="197" spans="1:16" ht="18" customHeight="1">
      <c r="A197" s="11">
        <v>195</v>
      </c>
      <c r="B197" s="12"/>
      <c r="C197" s="12" t="s">
        <v>47</v>
      </c>
      <c r="D197" s="12" t="s">
        <v>315</v>
      </c>
      <c r="E197" s="11">
        <v>2</v>
      </c>
      <c r="F197" s="11">
        <v>0</v>
      </c>
      <c r="G197" s="6">
        <f>IF(E197="","",IF(E197=VLOOKUP(A197,スキル!$A:$K,11,0),"ス",VLOOKUP(A197,スキル!$A:$J,E197+4,FALSE)))</f>
        <v>2</v>
      </c>
      <c r="H197" s="6">
        <f>IF(E197="","",IF(E197=VLOOKUP(A197,スキル!$A:$K,11,0),"キ",100/G197))</f>
        <v>50</v>
      </c>
      <c r="I197" s="6">
        <f>IF(E197="","",IF(E197=VLOOKUP(A197,スキル!$A:$K,11,0),"ル",ROUND(F197/H197,1)))</f>
        <v>0</v>
      </c>
      <c r="J197" s="8">
        <f>IF(E197="","",IF(E197=VLOOKUP(A197,スキル!$A:$K,11,0),"Ｍ",ROUND(G197-I197,0)))</f>
        <v>2</v>
      </c>
      <c r="K197" s="6">
        <f ca="1">IF(E197="","",IF(E197=VLOOKUP(A197,スキル!$A:$K,11,0),"Ａ",IF(E197=VLOOKUP(A197,スキル!$A:$K,11,0)-1,0,SUM(OFFSET(スキル!$A$2,MATCH(A197,スキル!$A$3:$A$1048576,0),E197+4,1,5-E197)))))</f>
        <v>25</v>
      </c>
      <c r="L197" s="8">
        <f ca="1">IF(E197="",VLOOKUP(A197,スキル!$A:$K,10,0),IF(E197=VLOOKUP(A197,スキル!$A:$K,11,0),"Ｘ",J197+K197))</f>
        <v>27</v>
      </c>
      <c r="M197" s="9">
        <f>IF(C197="イベ","-",VLOOKUP(A197,スキル!$A:$K,10,0)*IF(C197="ハピ",10000,30000))</f>
        <v>870000</v>
      </c>
      <c r="N197" s="9">
        <f t="shared" ca="1" si="0"/>
        <v>60000</v>
      </c>
      <c r="O197" s="9">
        <f ca="1">IF(C197="イベ","-",IF(E197=VLOOKUP(A197,スキル!$A:$K,11,0),0,IF(C197="ハピ",L197*10000,L197*30000)))</f>
        <v>810000</v>
      </c>
      <c r="P197" s="12" t="s">
        <v>23</v>
      </c>
    </row>
    <row r="198" spans="1:16" ht="18" customHeight="1">
      <c r="A198" s="11">
        <v>196</v>
      </c>
      <c r="B198" s="11">
        <v>78</v>
      </c>
      <c r="C198" s="12" t="s">
        <v>39</v>
      </c>
      <c r="D198" s="12" t="s">
        <v>316</v>
      </c>
      <c r="E198" s="11">
        <v>4</v>
      </c>
      <c r="F198" s="11">
        <v>87</v>
      </c>
      <c r="G198" s="6">
        <f>IF(E198="","",IF(E198=VLOOKUP(A198,スキル!$A:$K,11,0),"ス",VLOOKUP(A198,スキル!$A:$J,E198+4,FALSE)))</f>
        <v>8</v>
      </c>
      <c r="H198" s="6">
        <f>IF(E198="","",IF(E198=VLOOKUP(A198,スキル!$A:$K,11,0),"キ",100/G198))</f>
        <v>12.5</v>
      </c>
      <c r="I198" s="6">
        <f>IF(E198="","",IF(E198=VLOOKUP(A198,スキル!$A:$K,11,0),"ル",ROUND(F198/H198,1)))</f>
        <v>7</v>
      </c>
      <c r="J198" s="8">
        <f>IF(E198="","",IF(E198=VLOOKUP(A198,スキル!$A:$K,11,0),"Ｍ",ROUND(G198-I198,0)))</f>
        <v>1</v>
      </c>
      <c r="K198" s="6">
        <f ca="1">IF(E198="","",IF(E198=VLOOKUP(A198,スキル!$A:$K,11,0),"Ａ",IF(E198=VLOOKUP(A198,スキル!$A:$K,11,0)-1,0,SUM(OFFSET(スキル!$A$2,MATCH(A198,スキル!$A$3:$A$1048576,0),E198+4,1,5-E198)))))</f>
        <v>16</v>
      </c>
      <c r="L198" s="8">
        <f ca="1">IF(E198="",VLOOKUP(A198,スキル!$A:$K,10,0),IF(E198=VLOOKUP(A198,スキル!$A:$K,11,0),"Ｘ",J198+K198))</f>
        <v>17</v>
      </c>
      <c r="M198" s="9">
        <f>IF(C198="イベ","-",VLOOKUP(A198,スキル!$A:$K,10,0)*IF(C198="ハピ",10000,30000))</f>
        <v>960000</v>
      </c>
      <c r="N198" s="9">
        <f t="shared" ca="1" si="0"/>
        <v>450000</v>
      </c>
      <c r="O198" s="9">
        <f ca="1">IF(C198="イベ","-",IF(E198=VLOOKUP(A198,スキル!$A:$K,11,0),0,IF(C198="ハピ",L198*10000,L198*30000)))</f>
        <v>510000</v>
      </c>
      <c r="P198" s="12" t="s">
        <v>38</v>
      </c>
    </row>
    <row r="199" spans="1:16" ht="18" customHeight="1">
      <c r="A199" s="11">
        <v>197</v>
      </c>
      <c r="B199" s="11">
        <v>79</v>
      </c>
      <c r="C199" s="12" t="s">
        <v>39</v>
      </c>
      <c r="D199" s="12" t="s">
        <v>317</v>
      </c>
      <c r="E199" s="11">
        <v>4</v>
      </c>
      <c r="F199" s="11">
        <v>0</v>
      </c>
      <c r="G199" s="6">
        <f>IF(E199="","",IF(E199=VLOOKUP(A199,スキル!$A:$K,11,0),"ス",VLOOKUP(A199,スキル!$A:$J,E199+4,FALSE)))</f>
        <v>7</v>
      </c>
      <c r="H199" s="6">
        <f>IF(E199="","",IF(E199=VLOOKUP(A199,スキル!$A:$K,11,0),"キ",100/G199))</f>
        <v>14.285714285714286</v>
      </c>
      <c r="I199" s="6">
        <f>IF(E199="","",IF(E199=VLOOKUP(A199,スキル!$A:$K,11,0),"ル",ROUND(F199/H199,1)))</f>
        <v>0</v>
      </c>
      <c r="J199" s="8">
        <f>IF(E199="","",IF(E199=VLOOKUP(A199,スキル!$A:$K,11,0),"Ｍ",ROUND(G199-I199,0)))</f>
        <v>7</v>
      </c>
      <c r="K199" s="6">
        <f ca="1">IF(E199="","",IF(E199=VLOOKUP(A199,スキル!$A:$K,11,0),"Ａ",IF(E199=VLOOKUP(A199,スキル!$A:$K,11,0)-1,0,SUM(OFFSET(スキル!$A$2,MATCH(A199,スキル!$A$3:$A$1048576,0),E199+4,1,5-E199)))))</f>
        <v>14</v>
      </c>
      <c r="L199" s="8">
        <f ca="1">IF(E199="",VLOOKUP(A199,スキル!$A:$K,10,0),IF(E199=VLOOKUP(A199,スキル!$A:$K,11,0),"Ｘ",J199+K199))</f>
        <v>21</v>
      </c>
      <c r="M199" s="9">
        <f>IF(C199="イベ","-",VLOOKUP(A199,スキル!$A:$K,10,0)*IF(C199="ハピ",10000,30000))</f>
        <v>870000</v>
      </c>
      <c r="N199" s="9">
        <f t="shared" ca="1" si="0"/>
        <v>240000</v>
      </c>
      <c r="O199" s="9">
        <f ca="1">IF(C199="イベ","-",IF(E199=VLOOKUP(A199,スキル!$A:$K,11,0),0,IF(C199="ハピ",L199*10000,L199*30000)))</f>
        <v>630000</v>
      </c>
      <c r="P199" s="12" t="s">
        <v>318</v>
      </c>
    </row>
    <row r="200" spans="1:16" ht="18" customHeight="1">
      <c r="A200" s="11">
        <v>198</v>
      </c>
      <c r="B200" s="11">
        <v>80</v>
      </c>
      <c r="C200" s="12" t="s">
        <v>39</v>
      </c>
      <c r="D200" s="12" t="s">
        <v>319</v>
      </c>
      <c r="E200" s="11">
        <v>5</v>
      </c>
      <c r="F200" s="11">
        <v>28</v>
      </c>
      <c r="G200" s="6">
        <f>IF(E200="","",IF(E200=VLOOKUP(A200,スキル!$A:$K,11,0),"ス",VLOOKUP(A200,スキル!$A:$J,E200+4,FALSE)))</f>
        <v>14</v>
      </c>
      <c r="H200" s="6">
        <f>IF(E200="","",IF(E200=VLOOKUP(A200,スキル!$A:$K,11,0),"キ",100/G200))</f>
        <v>7.1428571428571432</v>
      </c>
      <c r="I200" s="6">
        <f>IF(E200="","",IF(E200=VLOOKUP(A200,スキル!$A:$K,11,0),"ル",ROUND(F200/H200,1)))</f>
        <v>3.9</v>
      </c>
      <c r="J200" s="8">
        <f>IF(E200="","",IF(E200=VLOOKUP(A200,スキル!$A:$K,11,0),"Ｍ",ROUND(G200-I200,0)))</f>
        <v>10</v>
      </c>
      <c r="K200" s="6">
        <f ca="1">IF(E200="","",IF(E200=VLOOKUP(A200,スキル!$A:$K,11,0),"Ａ",IF(E200=VLOOKUP(A200,スキル!$A:$K,11,0)-1,0,SUM(OFFSET(スキル!$A$2,MATCH(A200,スキル!$A$3:$A$1048576,0),E200+4,1,5-E200)))))</f>
        <v>0</v>
      </c>
      <c r="L200" s="8">
        <f ca="1">IF(E200="",VLOOKUP(A200,スキル!$A:$K,10,0),IF(E200=VLOOKUP(A200,スキル!$A:$K,11,0),"Ｘ",J200+K200))</f>
        <v>10</v>
      </c>
      <c r="M200" s="9">
        <f>IF(C200="イベ","-",VLOOKUP(A200,スキル!$A:$K,10,0)*IF(C200="ハピ",10000,30000))</f>
        <v>870000</v>
      </c>
      <c r="N200" s="9">
        <f t="shared" ca="1" si="0"/>
        <v>570000</v>
      </c>
      <c r="O200" s="9">
        <f ca="1">IF(C200="イベ","-",IF(E200=VLOOKUP(A200,スキル!$A:$K,11,0),0,IF(C200="ハピ",L200*10000,L200*30000)))</f>
        <v>300000</v>
      </c>
      <c r="P200" s="12" t="s">
        <v>44</v>
      </c>
    </row>
    <row r="201" spans="1:16" ht="18" customHeight="1">
      <c r="A201" s="11">
        <v>199</v>
      </c>
      <c r="B201" s="11">
        <v>81</v>
      </c>
      <c r="C201" s="12" t="s">
        <v>39</v>
      </c>
      <c r="D201" s="12" t="s">
        <v>320</v>
      </c>
      <c r="E201" s="11">
        <v>5</v>
      </c>
      <c r="F201" s="11">
        <v>0</v>
      </c>
      <c r="G201" s="6">
        <f>IF(E201="","",IF(E201=VLOOKUP(A201,スキル!$A:$K,11,0),"ス",VLOOKUP(A201,スキル!$A:$J,E201+4,FALSE)))</f>
        <v>20</v>
      </c>
      <c r="H201" s="6">
        <f>IF(E201="","",IF(E201=VLOOKUP(A201,スキル!$A:$K,11,0),"キ",100/G201))</f>
        <v>5</v>
      </c>
      <c r="I201" s="6">
        <f>IF(E201="","",IF(E201=VLOOKUP(A201,スキル!$A:$K,11,0),"ル",ROUND(F201/H201,1)))</f>
        <v>0</v>
      </c>
      <c r="J201" s="8">
        <f>IF(E201="","",IF(E201=VLOOKUP(A201,スキル!$A:$K,11,0),"Ｍ",ROUND(G201-I201,0)))</f>
        <v>20</v>
      </c>
      <c r="K201" s="6">
        <f ca="1">IF(E201="","",IF(E201=VLOOKUP(A201,スキル!$A:$K,11,0),"Ａ",IF(E201=VLOOKUP(A201,スキル!$A:$K,11,0)-1,0,SUM(OFFSET(スキル!$A$2,MATCH(A201,スキル!$A$3:$A$1048576,0),E201+4,1,5-E201)))))</f>
        <v>0</v>
      </c>
      <c r="L201" s="8">
        <f ca="1">IF(E201="",VLOOKUP(A201,スキル!$A:$K,10,0),IF(E201=VLOOKUP(A201,スキル!$A:$K,11,0),"Ｘ",J201+K201))</f>
        <v>20</v>
      </c>
      <c r="M201" s="9">
        <f>IF(C201="イベ","-",VLOOKUP(A201,スキル!$A:$K,10,0)*IF(C201="ハピ",10000,30000))</f>
        <v>1080000</v>
      </c>
      <c r="N201" s="9">
        <f t="shared" ca="1" si="0"/>
        <v>480000</v>
      </c>
      <c r="O201" s="9">
        <f ca="1">IF(C201="イベ","-",IF(E201=VLOOKUP(A201,スキル!$A:$K,11,0),0,IF(C201="ハピ",L201*10000,L201*30000)))</f>
        <v>600000</v>
      </c>
      <c r="P201" s="12" t="s">
        <v>321</v>
      </c>
    </row>
    <row r="202" spans="1:16" ht="18" customHeight="1">
      <c r="A202" s="11">
        <v>200</v>
      </c>
      <c r="B202" s="11">
        <v>82</v>
      </c>
      <c r="C202" s="12" t="s">
        <v>39</v>
      </c>
      <c r="D202" s="12" t="s">
        <v>322</v>
      </c>
      <c r="E202" s="11">
        <v>5</v>
      </c>
      <c r="F202" s="11">
        <v>0</v>
      </c>
      <c r="G202" s="6">
        <f>IF(E202="","",IF(E202=VLOOKUP(A202,スキル!$A:$K,11,0),"ス",VLOOKUP(A202,スキル!$A:$J,E202+4,FALSE)))</f>
        <v>14</v>
      </c>
      <c r="H202" s="6">
        <f>IF(E202="","",IF(E202=VLOOKUP(A202,スキル!$A:$K,11,0),"キ",100/G202))</f>
        <v>7.1428571428571432</v>
      </c>
      <c r="I202" s="6">
        <f>IF(E202="","",IF(E202=VLOOKUP(A202,スキル!$A:$K,11,0),"ル",ROUND(F202/H202,1)))</f>
        <v>0</v>
      </c>
      <c r="J202" s="8">
        <f>IF(E202="","",IF(E202=VLOOKUP(A202,スキル!$A:$K,11,0),"Ｍ",ROUND(G202-I202,0)))</f>
        <v>14</v>
      </c>
      <c r="K202" s="6">
        <f ca="1">IF(E202="","",IF(E202=VLOOKUP(A202,スキル!$A:$K,11,0),"Ａ",IF(E202=VLOOKUP(A202,スキル!$A:$K,11,0)-1,0,SUM(OFFSET(スキル!$A$2,MATCH(A202,スキル!$A$3:$A$1048576,0),E202+4,1,5-E202)))))</f>
        <v>0</v>
      </c>
      <c r="L202" s="8">
        <f ca="1">IF(E202="",VLOOKUP(A202,スキル!$A:$K,10,0),IF(E202=VLOOKUP(A202,スキル!$A:$K,11,0),"Ｘ",J202+K202))</f>
        <v>14</v>
      </c>
      <c r="M202" s="9">
        <f>IF(C202="イベ","-",VLOOKUP(A202,スキル!$A:$K,10,0)*IF(C202="ハピ",10000,30000))</f>
        <v>870000</v>
      </c>
      <c r="N202" s="9">
        <f t="shared" ca="1" si="0"/>
        <v>450000</v>
      </c>
      <c r="O202" s="9">
        <f ca="1">IF(C202="イベ","-",IF(E202=VLOOKUP(A202,スキル!$A:$K,11,0),0,IF(C202="ハピ",L202*10000,L202*30000)))</f>
        <v>420000</v>
      </c>
      <c r="P202" s="12" t="s">
        <v>323</v>
      </c>
    </row>
    <row r="203" spans="1:16" ht="18" customHeight="1">
      <c r="A203" s="11">
        <v>201</v>
      </c>
      <c r="B203" s="12"/>
      <c r="C203" s="12" t="s">
        <v>47</v>
      </c>
      <c r="D203" s="12" t="s">
        <v>324</v>
      </c>
      <c r="E203" s="11">
        <v>1</v>
      </c>
      <c r="F203" s="11">
        <v>0</v>
      </c>
      <c r="G203" s="6">
        <f>IF(E203="","",IF(E203=VLOOKUP(A203,スキル!$A:$K,11,0),"ス",VLOOKUP(A203,スキル!$A:$J,E203+4,FALSE)))</f>
        <v>1</v>
      </c>
      <c r="H203" s="6">
        <f>IF(E203="","",IF(E203=VLOOKUP(A203,スキル!$A:$K,11,0),"キ",100/G203))</f>
        <v>100</v>
      </c>
      <c r="I203" s="6">
        <f>IF(E203="","",IF(E203=VLOOKUP(A203,スキル!$A:$K,11,0),"ル",ROUND(F203/H203,1)))</f>
        <v>0</v>
      </c>
      <c r="J203" s="8">
        <f>IF(E203="","",IF(E203=VLOOKUP(A203,スキル!$A:$K,11,0),"Ｍ",ROUND(G203-I203,0)))</f>
        <v>1</v>
      </c>
      <c r="K203" s="6">
        <f ca="1">IF(E203="","",IF(E203=VLOOKUP(A203,スキル!$A:$K,11,0),"Ａ",IF(E203=VLOOKUP(A203,スキル!$A:$K,11,0)-1,0,SUM(OFFSET(スキル!$A$2,MATCH(A203,スキル!$A$3:$A$1048576,0),E203+4,1,5-E203)))))</f>
        <v>34</v>
      </c>
      <c r="L203" s="8">
        <f ca="1">IF(E203="",VLOOKUP(A203,スキル!$A:$K,10,0),IF(E203=VLOOKUP(A203,スキル!$A:$K,11,0),"Ｘ",J203+K203))</f>
        <v>35</v>
      </c>
      <c r="M203" s="9">
        <f>IF(C203="イベ","-",VLOOKUP(A203,スキル!$A:$K,10,0)*IF(C203="ハピ",10000,30000))</f>
        <v>1080000</v>
      </c>
      <c r="N203" s="9">
        <f t="shared" ca="1" si="0"/>
        <v>30000</v>
      </c>
      <c r="O203" s="9">
        <f ca="1">IF(C203="イベ","-",IF(E203=VLOOKUP(A203,スキル!$A:$K,11,0),0,IF(C203="ハピ",L203*10000,L203*30000)))</f>
        <v>1050000</v>
      </c>
      <c r="P203" s="12" t="s">
        <v>92</v>
      </c>
    </row>
    <row r="204" spans="1:16" ht="18" customHeight="1">
      <c r="A204" s="11">
        <v>202</v>
      </c>
      <c r="B204" s="12"/>
      <c r="C204" s="12" t="s">
        <v>47</v>
      </c>
      <c r="D204" s="12" t="s">
        <v>325</v>
      </c>
      <c r="E204" s="11">
        <v>3</v>
      </c>
      <c r="F204" s="11">
        <v>0</v>
      </c>
      <c r="G204" s="6">
        <f>IF(E204="","",IF(E204=VLOOKUP(A204,スキル!$A:$K,11,0),"ス",VLOOKUP(A204,スキル!$A:$J,E204+4,FALSE)))</f>
        <v>4</v>
      </c>
      <c r="H204" s="6">
        <f>IF(E204="","",IF(E204=VLOOKUP(A204,スキル!$A:$K,11,0),"キ",100/G204))</f>
        <v>25</v>
      </c>
      <c r="I204" s="6">
        <f>IF(E204="","",IF(E204=VLOOKUP(A204,スキル!$A:$K,11,0),"ル",ROUND(F204/H204,1)))</f>
        <v>0</v>
      </c>
      <c r="J204" s="8">
        <f>IF(E204="","",IF(E204=VLOOKUP(A204,スキル!$A:$K,11,0),"Ｍ",ROUND(G204-I204,0)))</f>
        <v>4</v>
      </c>
      <c r="K204" s="6">
        <f ca="1">IF(E204="","",IF(E204=VLOOKUP(A204,スキル!$A:$K,11,0),"Ａ",IF(E204=VLOOKUP(A204,スキル!$A:$K,11,0)-1,0,SUM(OFFSET(スキル!$A$2,MATCH(A204,スキル!$A$3:$A$1048576,0),E204+4,1,5-E204)))))</f>
        <v>28</v>
      </c>
      <c r="L204" s="8">
        <f ca="1">IF(E204="",VLOOKUP(A204,スキル!$A:$K,10,0),IF(E204=VLOOKUP(A204,スキル!$A:$K,11,0),"Ｘ",J204+K204))</f>
        <v>32</v>
      </c>
      <c r="M204" s="9">
        <f>IF(C204="イベ","-",VLOOKUP(A204,スキル!$A:$K,10,0)*IF(C204="ハピ",10000,30000))</f>
        <v>1080000</v>
      </c>
      <c r="N204" s="9">
        <f t="shared" ca="1" si="0"/>
        <v>120000</v>
      </c>
      <c r="O204" s="9">
        <f ca="1">IF(C204="イベ","-",IF(E204=VLOOKUP(A204,スキル!$A:$K,11,0),0,IF(C204="ハピ",L204*10000,L204*30000)))</f>
        <v>960000</v>
      </c>
      <c r="P204" s="12" t="s">
        <v>21</v>
      </c>
    </row>
    <row r="205" spans="1:16" ht="18" customHeight="1">
      <c r="A205" s="11">
        <v>203</v>
      </c>
      <c r="B205" s="12"/>
      <c r="C205" s="12" t="s">
        <v>47</v>
      </c>
      <c r="D205" s="12" t="s">
        <v>326</v>
      </c>
      <c r="E205" s="11">
        <v>3</v>
      </c>
      <c r="F205" s="11">
        <v>0</v>
      </c>
      <c r="G205" s="6">
        <f>IF(E205="","",IF(E205=VLOOKUP(A205,スキル!$A:$K,11,0),"ス",VLOOKUP(A205,スキル!$A:$J,E205+4,FALSE)))</f>
        <v>4</v>
      </c>
      <c r="H205" s="6">
        <f>IF(E205="","",IF(E205=VLOOKUP(A205,スキル!$A:$K,11,0),"キ",100/G205))</f>
        <v>25</v>
      </c>
      <c r="I205" s="6">
        <f>IF(E205="","",IF(E205=VLOOKUP(A205,スキル!$A:$K,11,0),"ル",ROUND(F205/H205,1)))</f>
        <v>0</v>
      </c>
      <c r="J205" s="8">
        <f>IF(E205="","",IF(E205=VLOOKUP(A205,スキル!$A:$K,11,0),"Ｍ",ROUND(G205-I205,0)))</f>
        <v>4</v>
      </c>
      <c r="K205" s="6">
        <f ca="1">IF(E205="","",IF(E205=VLOOKUP(A205,スキル!$A:$K,11,0),"Ａ",IF(E205=VLOOKUP(A205,スキル!$A:$K,11,0)-1,0,SUM(OFFSET(スキル!$A$2,MATCH(A205,スキル!$A$3:$A$1048576,0),E205+4,1,5-E205)))))</f>
        <v>28</v>
      </c>
      <c r="L205" s="8">
        <f ca="1">IF(E205="",VLOOKUP(A205,スキル!$A:$K,10,0),IF(E205=VLOOKUP(A205,スキル!$A:$K,11,0),"Ｘ",J205+K205))</f>
        <v>32</v>
      </c>
      <c r="M205" s="9">
        <f>IF(C205="イベ","-",VLOOKUP(A205,スキル!$A:$K,10,0)*IF(C205="ハピ",10000,30000))</f>
        <v>1080000</v>
      </c>
      <c r="N205" s="9">
        <f t="shared" ca="1" si="0"/>
        <v>120000</v>
      </c>
      <c r="O205" s="9">
        <f ca="1">IF(C205="イベ","-",IF(E205=VLOOKUP(A205,スキル!$A:$K,11,0),0,IF(C205="ハピ",L205*10000,L205*30000)))</f>
        <v>960000</v>
      </c>
      <c r="P205" s="12" t="s">
        <v>327</v>
      </c>
    </row>
    <row r="206" spans="1:16" ht="18" customHeight="1">
      <c r="A206" s="11">
        <v>204</v>
      </c>
      <c r="B206" s="12"/>
      <c r="C206" s="12" t="s">
        <v>47</v>
      </c>
      <c r="D206" s="12" t="s">
        <v>328</v>
      </c>
      <c r="E206" s="11">
        <v>2</v>
      </c>
      <c r="F206" s="11">
        <v>50</v>
      </c>
      <c r="G206" s="6">
        <f>IF(E206="","",IF(E206=VLOOKUP(A206,スキル!$A:$K,11,0),"ス",VLOOKUP(A206,スキル!$A:$J,E206+4,FALSE)))</f>
        <v>2</v>
      </c>
      <c r="H206" s="6">
        <f>IF(E206="","",IF(E206=VLOOKUP(A206,スキル!$A:$K,11,0),"キ",100/G206))</f>
        <v>50</v>
      </c>
      <c r="I206" s="6">
        <f>IF(E206="","",IF(E206=VLOOKUP(A206,スキル!$A:$K,11,0),"ル",ROUND(F206/H206,1)))</f>
        <v>1</v>
      </c>
      <c r="J206" s="8">
        <f>IF(E206="","",IF(E206=VLOOKUP(A206,スキル!$A:$K,11,0),"Ｍ",ROUND(G206-I206,0)))</f>
        <v>1</v>
      </c>
      <c r="K206" s="6">
        <f ca="1">IF(E206="","",IF(E206=VLOOKUP(A206,スキル!$A:$K,11,0),"Ａ",IF(E206=VLOOKUP(A206,スキル!$A:$K,11,0)-1,0,SUM(OFFSET(スキル!$A$2,MATCH(A206,スキル!$A$3:$A$1048576,0),E206+4,1,5-E206)))))</f>
        <v>25</v>
      </c>
      <c r="L206" s="8">
        <f ca="1">IF(E206="",VLOOKUP(A206,スキル!$A:$K,10,0),IF(E206=VLOOKUP(A206,スキル!$A:$K,11,0),"Ｘ",J206+K206))</f>
        <v>26</v>
      </c>
      <c r="M206" s="9">
        <f>IF(C206="イベ","-",VLOOKUP(A206,スキル!$A:$K,10,0)*IF(C206="ハピ",10000,30000))</f>
        <v>870000</v>
      </c>
      <c r="N206" s="9">
        <f t="shared" ca="1" si="0"/>
        <v>90000</v>
      </c>
      <c r="O206" s="9">
        <f ca="1">IF(C206="イベ","-",IF(E206=VLOOKUP(A206,スキル!$A:$K,11,0),0,IF(C206="ハピ",L206*10000,L206*30000)))</f>
        <v>780000</v>
      </c>
      <c r="P206" s="12" t="s">
        <v>329</v>
      </c>
    </row>
    <row r="207" spans="1:16" ht="18" customHeight="1">
      <c r="A207" s="11">
        <v>205</v>
      </c>
      <c r="B207" s="12"/>
      <c r="C207" s="12" t="s">
        <v>47</v>
      </c>
      <c r="D207" s="12" t="s">
        <v>330</v>
      </c>
      <c r="E207" s="11">
        <v>1</v>
      </c>
      <c r="F207" s="11">
        <v>0</v>
      </c>
      <c r="G207" s="6">
        <f>IF(E207="","",IF(E207=VLOOKUP(A207,スキル!$A:$K,11,0),"ス",VLOOKUP(A207,スキル!$A:$J,E207+4,FALSE)))</f>
        <v>1</v>
      </c>
      <c r="H207" s="6">
        <f>IF(E207="","",IF(E207=VLOOKUP(A207,スキル!$A:$K,11,0),"キ",100/G207))</f>
        <v>100</v>
      </c>
      <c r="I207" s="6">
        <f>IF(E207="","",IF(E207=VLOOKUP(A207,スキル!$A:$K,11,0),"ル",ROUND(F207/H207,1)))</f>
        <v>0</v>
      </c>
      <c r="J207" s="8">
        <f>IF(E207="","",IF(E207=VLOOKUP(A207,スキル!$A:$K,11,0),"Ｍ",ROUND(G207-I207,0)))</f>
        <v>1</v>
      </c>
      <c r="K207" s="6">
        <f ca="1">IF(E207="","",IF(E207=VLOOKUP(A207,スキル!$A:$K,11,0),"Ａ",IF(E207=VLOOKUP(A207,スキル!$A:$K,11,0)-1,0,SUM(OFFSET(スキル!$A$2,MATCH(A207,スキル!$A$3:$A$1048576,0),E207+4,1,5-E207)))))</f>
        <v>27</v>
      </c>
      <c r="L207" s="8">
        <f ca="1">IF(E207="",VLOOKUP(A207,スキル!$A:$K,10,0),IF(E207=VLOOKUP(A207,スキル!$A:$K,11,0),"Ｘ",J207+K207))</f>
        <v>28</v>
      </c>
      <c r="M207" s="9">
        <f>IF(C207="イベ","-",VLOOKUP(A207,スキル!$A:$K,10,0)*IF(C207="ハピ",10000,30000))</f>
        <v>870000</v>
      </c>
      <c r="N207" s="9">
        <f t="shared" ca="1" si="0"/>
        <v>30000</v>
      </c>
      <c r="O207" s="9">
        <f ca="1">IF(C207="イベ","-",IF(E207=VLOOKUP(A207,スキル!$A:$K,11,0),0,IF(C207="ハピ",L207*10000,L207*30000)))</f>
        <v>840000</v>
      </c>
      <c r="P207" s="12" t="s">
        <v>23</v>
      </c>
    </row>
    <row r="208" spans="1:16" ht="18" customHeight="1">
      <c r="A208" s="11">
        <v>206</v>
      </c>
      <c r="B208" s="12"/>
      <c r="C208" s="12" t="s">
        <v>50</v>
      </c>
      <c r="D208" s="12" t="s">
        <v>331</v>
      </c>
      <c r="E208" s="12"/>
      <c r="F208" s="12"/>
      <c r="G208" s="6" t="str">
        <f>IF(E208="","",IF(E208=VLOOKUP(A208,スキル!$A:$K,11,0),"ス",VLOOKUP(A208,スキル!$A:$J,E208+4,FALSE)))</f>
        <v/>
      </c>
      <c r="H208" s="6" t="str">
        <f>IF(E208="","",IF(E208=VLOOKUP(A208,スキル!$A:$K,11,0),"キ",100/G208))</f>
        <v/>
      </c>
      <c r="I208" s="6" t="str">
        <f>IF(E208="","",IF(E208=VLOOKUP(A208,スキル!$A:$K,11,0),"ル",ROUND(F208/H208,1)))</f>
        <v/>
      </c>
      <c r="J208" s="8" t="str">
        <f>IF(E208="","",IF(E208=VLOOKUP(A208,スキル!$A:$K,11,0),"Ｍ",ROUND(G208-I208,0)))</f>
        <v/>
      </c>
      <c r="K208" s="6" t="str">
        <f ca="1">IF(E208="","",IF(E208=VLOOKUP(A208,スキル!$A:$K,11,0),"Ａ",IF(E208=VLOOKUP(A208,スキル!$A:$K,11,0)-1,0,SUM(OFFSET(スキル!$A$2,MATCH(A208,スキル!$A$3:$A$1048576,0),E208+4,1,5-E208)))))</f>
        <v/>
      </c>
      <c r="L208" s="8">
        <f>IF(E208="",VLOOKUP(A208,スキル!$A:$K,10,0),IF(E208=VLOOKUP(A208,スキル!$A:$K,11,0),"Ｘ",J208+K208))</f>
        <v>3</v>
      </c>
      <c r="M208" s="9" t="str">
        <f>IF(C208="イベ","-",VLOOKUP(A208,スキル!$A:$K,10,0)*IF(C208="ハピ",10000,30000))</f>
        <v>-</v>
      </c>
      <c r="N208" s="9" t="str">
        <f t="shared" si="0"/>
        <v>-</v>
      </c>
      <c r="O208" s="9" t="str">
        <f>IF(C208="イベ","-",IF(E208=VLOOKUP(A208,スキル!$A:$K,11,0),0,IF(C208="ハピ",L208*10000,L208*30000)))</f>
        <v>-</v>
      </c>
      <c r="P208" s="12" t="s">
        <v>332</v>
      </c>
    </row>
    <row r="209" spans="1:16" ht="18" customHeight="1">
      <c r="A209" s="11">
        <v>207</v>
      </c>
      <c r="B209" s="12"/>
      <c r="C209" s="12" t="s">
        <v>47</v>
      </c>
      <c r="D209" s="12" t="s">
        <v>333</v>
      </c>
      <c r="E209" s="11">
        <v>1</v>
      </c>
      <c r="F209" s="11">
        <v>0</v>
      </c>
      <c r="G209" s="6">
        <f>IF(E209="","",IF(E209=VLOOKUP(A209,スキル!$A:$K,11,0),"ス",VLOOKUP(A209,スキル!$A:$J,E209+4,FALSE)))</f>
        <v>1</v>
      </c>
      <c r="H209" s="6">
        <f>IF(E209="","",IF(E209=VLOOKUP(A209,スキル!$A:$K,11,0),"キ",100/G209))</f>
        <v>100</v>
      </c>
      <c r="I209" s="6">
        <f>IF(E209="","",IF(E209=VLOOKUP(A209,スキル!$A:$K,11,0),"ル",ROUND(F209/H209,1)))</f>
        <v>0</v>
      </c>
      <c r="J209" s="8">
        <f>IF(E209="","",IF(E209=VLOOKUP(A209,スキル!$A:$K,11,0),"Ｍ",ROUND(G209-I209,0)))</f>
        <v>1</v>
      </c>
      <c r="K209" s="6">
        <f ca="1">IF(E209="","",IF(E209=VLOOKUP(A209,スキル!$A:$K,11,0),"Ａ",IF(E209=VLOOKUP(A209,スキル!$A:$K,11,0)-1,0,SUM(OFFSET(スキル!$A$2,MATCH(A209,スキル!$A$3:$A$1048576,0),E209+4,1,5-E209)))))</f>
        <v>34</v>
      </c>
      <c r="L209" s="8">
        <f ca="1">IF(E209="",VLOOKUP(A209,スキル!$A:$K,10,0),IF(E209=VLOOKUP(A209,スキル!$A:$K,11,0),"Ｘ",J209+K209))</f>
        <v>35</v>
      </c>
      <c r="M209" s="9">
        <f>IF(C209="イベ","-",VLOOKUP(A209,スキル!$A:$K,10,0)*IF(C209="ハピ",10000,30000))</f>
        <v>1080000</v>
      </c>
      <c r="N209" s="9">
        <f t="shared" ca="1" si="0"/>
        <v>30000</v>
      </c>
      <c r="O209" s="9">
        <f ca="1">IF(C209="イベ","-",IF(E209=VLOOKUP(A209,スキル!$A:$K,11,0),0,IF(C209="ハピ",L209*10000,L209*30000)))</f>
        <v>1050000</v>
      </c>
      <c r="P209" s="19" t="s">
        <v>334</v>
      </c>
    </row>
    <row r="210" spans="1:16" ht="18" customHeight="1">
      <c r="A210" s="11">
        <v>208</v>
      </c>
      <c r="B210" s="12"/>
      <c r="C210" s="12" t="s">
        <v>47</v>
      </c>
      <c r="D210" s="12" t="s">
        <v>335</v>
      </c>
      <c r="E210" s="11">
        <v>3</v>
      </c>
      <c r="F210" s="11">
        <v>0</v>
      </c>
      <c r="G210" s="6">
        <f>IF(E210="","",IF(E210=VLOOKUP(A210,スキル!$A:$K,11,0),"ス",VLOOKUP(A210,スキル!$A:$J,E210+4,FALSE)))</f>
        <v>4</v>
      </c>
      <c r="H210" s="6">
        <f>IF(E210="","",IF(E210=VLOOKUP(A210,スキル!$A:$K,11,0),"キ",100/G210))</f>
        <v>25</v>
      </c>
      <c r="I210" s="6">
        <f>IF(E210="","",IF(E210=VLOOKUP(A210,スキル!$A:$K,11,0),"ル",ROUND(F210/H210,1)))</f>
        <v>0</v>
      </c>
      <c r="J210" s="8">
        <f>IF(E210="","",IF(E210=VLOOKUP(A210,スキル!$A:$K,11,0),"Ｍ",ROUND(G210-I210,0)))</f>
        <v>4</v>
      </c>
      <c r="K210" s="6">
        <f ca="1">IF(E210="","",IF(E210=VLOOKUP(A210,スキル!$A:$K,11,0),"Ａ",IF(E210=VLOOKUP(A210,スキル!$A:$K,11,0)-1,0,SUM(OFFSET(スキル!$A$2,MATCH(A210,スキル!$A$3:$A$1048576,0),E210+4,1,5-E210)))))</f>
        <v>24</v>
      </c>
      <c r="L210" s="8">
        <f ca="1">IF(E210="",VLOOKUP(A210,スキル!$A:$K,10,0),IF(E210=VLOOKUP(A210,スキル!$A:$K,11,0),"Ｘ",J210+K210))</f>
        <v>28</v>
      </c>
      <c r="M210" s="9">
        <f>IF(C210="イベ","-",VLOOKUP(A210,スキル!$A:$K,10,0)*IF(C210="ハピ",10000,30000))</f>
        <v>960000</v>
      </c>
      <c r="N210" s="9">
        <f t="shared" ca="1" si="0"/>
        <v>120000</v>
      </c>
      <c r="O210" s="9">
        <f ca="1">IF(C210="イベ","-",IF(E210=VLOOKUP(A210,スキル!$A:$K,11,0),0,IF(C210="ハピ",L210*10000,L210*30000)))</f>
        <v>840000</v>
      </c>
      <c r="P210" s="12" t="s">
        <v>49</v>
      </c>
    </row>
    <row r="211" spans="1:16" ht="18" customHeight="1">
      <c r="A211" s="11">
        <v>209</v>
      </c>
      <c r="B211" s="12"/>
      <c r="C211" s="12" t="s">
        <v>47</v>
      </c>
      <c r="D211" s="12" t="s">
        <v>336</v>
      </c>
      <c r="E211" s="11">
        <v>2</v>
      </c>
      <c r="F211" s="11">
        <v>0</v>
      </c>
      <c r="G211" s="6">
        <f>IF(E211="","",IF(E211=VLOOKUP(A211,スキル!$A:$K,11,0),"ス",VLOOKUP(A211,スキル!$A:$J,E211+4,FALSE)))</f>
        <v>2</v>
      </c>
      <c r="H211" s="6">
        <f>IF(E211="","",IF(E211=VLOOKUP(A211,スキル!$A:$K,11,0),"キ",100/G211))</f>
        <v>50</v>
      </c>
      <c r="I211" s="6">
        <f>IF(E211="","",IF(E211=VLOOKUP(A211,スキル!$A:$K,11,0),"ル",ROUND(F211/H211,1)))</f>
        <v>0</v>
      </c>
      <c r="J211" s="8">
        <f>IF(E211="","",IF(E211=VLOOKUP(A211,スキル!$A:$K,11,0),"Ｍ",ROUND(G211-I211,0)))</f>
        <v>2</v>
      </c>
      <c r="K211" s="6">
        <f ca="1">IF(E211="","",IF(E211=VLOOKUP(A211,スキル!$A:$K,11,0),"Ａ",IF(E211=VLOOKUP(A211,スキル!$A:$K,11,0)-1,0,SUM(OFFSET(スキル!$A$2,MATCH(A211,スキル!$A$3:$A$1048576,0),E211+4,1,5-E211)))))</f>
        <v>25</v>
      </c>
      <c r="L211" s="8">
        <f ca="1">IF(E211="",VLOOKUP(A211,スキル!$A:$K,10,0),IF(E211=VLOOKUP(A211,スキル!$A:$K,11,0),"Ｘ",J211+K211))</f>
        <v>27</v>
      </c>
      <c r="M211" s="9">
        <f>IF(C211="イベ","-",VLOOKUP(A211,スキル!$A:$K,10,0)*IF(C211="ハピ",10000,30000))</f>
        <v>870000</v>
      </c>
      <c r="N211" s="9">
        <f t="shared" ca="1" si="0"/>
        <v>60000</v>
      </c>
      <c r="O211" s="9">
        <f ca="1">IF(C211="イベ","-",IF(E211=VLOOKUP(A211,スキル!$A:$K,11,0),0,IF(C211="ハピ",L211*10000,L211*30000)))</f>
        <v>810000</v>
      </c>
      <c r="P211" s="12" t="s">
        <v>337</v>
      </c>
    </row>
    <row r="212" spans="1:16" ht="18" customHeight="1">
      <c r="A212" s="11">
        <v>210</v>
      </c>
      <c r="B212" s="12"/>
      <c r="C212" s="12" t="s">
        <v>47</v>
      </c>
      <c r="D212" s="12" t="s">
        <v>338</v>
      </c>
      <c r="E212" s="11">
        <v>1</v>
      </c>
      <c r="F212" s="11">
        <v>0</v>
      </c>
      <c r="G212" s="6">
        <f>IF(E212="","",IF(E212=VLOOKUP(A212,スキル!$A:$K,11,0),"ス",VLOOKUP(A212,スキル!$A:$J,E212+4,FALSE)))</f>
        <v>1</v>
      </c>
      <c r="H212" s="6">
        <f>IF(E212="","",IF(E212=VLOOKUP(A212,スキル!$A:$K,11,0),"キ",100/G212))</f>
        <v>100</v>
      </c>
      <c r="I212" s="6">
        <f>IF(E212="","",IF(E212=VLOOKUP(A212,スキル!$A:$K,11,0),"ル",ROUND(F212/H212,1)))</f>
        <v>0</v>
      </c>
      <c r="J212" s="8">
        <f>IF(E212="","",IF(E212=VLOOKUP(A212,スキル!$A:$K,11,0),"Ｍ",ROUND(G212-I212,0)))</f>
        <v>1</v>
      </c>
      <c r="K212" s="6">
        <f ca="1">IF(E212="","",IF(E212=VLOOKUP(A212,スキル!$A:$K,11,0),"Ａ",IF(E212=VLOOKUP(A212,スキル!$A:$K,11,0)-1,0,SUM(OFFSET(スキル!$A$2,MATCH(A212,スキル!$A$3:$A$1048576,0),E212+4,1,5-E212)))))</f>
        <v>27</v>
      </c>
      <c r="L212" s="8">
        <f ca="1">IF(E212="",VLOOKUP(A212,スキル!$A:$K,10,0),IF(E212=VLOOKUP(A212,スキル!$A:$K,11,0),"Ｘ",J212+K212))</f>
        <v>28</v>
      </c>
      <c r="M212" s="9">
        <f>IF(C212="イベ","-",VLOOKUP(A212,スキル!$A:$K,10,0)*IF(C212="ハピ",10000,30000))</f>
        <v>870000</v>
      </c>
      <c r="N212" s="9">
        <f t="shared" ca="1" si="0"/>
        <v>30000</v>
      </c>
      <c r="O212" s="9">
        <f ca="1">IF(C212="イベ","-",IF(E212=VLOOKUP(A212,スキル!$A:$K,11,0),0,IF(C212="ハピ",L212*10000,L212*30000)))</f>
        <v>840000</v>
      </c>
      <c r="P212" s="12" t="s">
        <v>339</v>
      </c>
    </row>
    <row r="213" spans="1:16" ht="18" customHeight="1">
      <c r="A213" s="11">
        <v>211</v>
      </c>
      <c r="B213" s="12"/>
      <c r="C213" s="12" t="s">
        <v>47</v>
      </c>
      <c r="D213" s="12" t="s">
        <v>340</v>
      </c>
      <c r="E213" s="11">
        <v>2</v>
      </c>
      <c r="F213" s="11">
        <v>0</v>
      </c>
      <c r="G213" s="6">
        <f>IF(E213="","",IF(E213=VLOOKUP(A213,スキル!$A:$K,11,0),"ス",VLOOKUP(A213,スキル!$A:$J,E213+4,FALSE)))</f>
        <v>2</v>
      </c>
      <c r="H213" s="6">
        <f>IF(E213="","",IF(E213=VLOOKUP(A213,スキル!$A:$K,11,0),"キ",100/G213))</f>
        <v>50</v>
      </c>
      <c r="I213" s="6">
        <f>IF(E213="","",IF(E213=VLOOKUP(A213,スキル!$A:$K,11,0),"ル",ROUND(F213/H213,1)))</f>
        <v>0</v>
      </c>
      <c r="J213" s="8">
        <f>IF(E213="","",IF(E213=VLOOKUP(A213,スキル!$A:$K,11,0),"Ｍ",ROUND(G213-I213,0)))</f>
        <v>2</v>
      </c>
      <c r="K213" s="6">
        <f ca="1">IF(E213="","",IF(E213=VLOOKUP(A213,スキル!$A:$K,11,0),"Ａ",IF(E213=VLOOKUP(A213,スキル!$A:$K,11,0)-1,0,SUM(OFFSET(スキル!$A$2,MATCH(A213,スキル!$A$3:$A$1048576,0),E213+4,1,5-E213)))))</f>
        <v>32</v>
      </c>
      <c r="L213" s="8">
        <f ca="1">IF(E213="",VLOOKUP(A213,スキル!$A:$K,10,0),IF(E213=VLOOKUP(A213,スキル!$A:$K,11,0),"Ｘ",J213+K213))</f>
        <v>34</v>
      </c>
      <c r="M213" s="9">
        <f>IF(C213="イベ","-",VLOOKUP(A213,スキル!$A:$K,10,0)*IF(C213="ハピ",10000,30000))</f>
        <v>1080000</v>
      </c>
      <c r="N213" s="9">
        <f t="shared" ca="1" si="0"/>
        <v>60000</v>
      </c>
      <c r="O213" s="9">
        <f ca="1">IF(C213="イベ","-",IF(E213=VLOOKUP(A213,スキル!$A:$K,11,0),0,IF(C213="ハピ",L213*10000,L213*30000)))</f>
        <v>1020000</v>
      </c>
      <c r="P213" s="12" t="s">
        <v>13</v>
      </c>
    </row>
    <row r="214" spans="1:16" ht="18" customHeight="1">
      <c r="A214" s="11">
        <v>212</v>
      </c>
      <c r="B214" s="12"/>
      <c r="C214" s="12" t="s">
        <v>47</v>
      </c>
      <c r="D214" s="12" t="s">
        <v>341</v>
      </c>
      <c r="E214" s="12"/>
      <c r="F214" s="12"/>
      <c r="G214" s="6" t="str">
        <f>IF(E214="","",IF(E214=VLOOKUP(A214,スキル!$A:$K,11,0),"ス",VLOOKUP(A214,スキル!$A:$J,E214+4,FALSE)))</f>
        <v/>
      </c>
      <c r="H214" s="6" t="str">
        <f>IF(E214="","",IF(E214=VLOOKUP(A214,スキル!$A:$K,11,0),"キ",100/G214))</f>
        <v/>
      </c>
      <c r="I214" s="6" t="str">
        <f>IF(E214="","",IF(E214=VLOOKUP(A214,スキル!$A:$K,11,0),"ル",ROUND(F214/H214,1)))</f>
        <v/>
      </c>
      <c r="J214" s="8" t="str">
        <f>IF(E214="","",IF(E214=VLOOKUP(A214,スキル!$A:$K,11,0),"Ｍ",ROUND(G214-I214,0)))</f>
        <v/>
      </c>
      <c r="K214" s="6" t="str">
        <f ca="1">IF(E214="","",IF(E214=VLOOKUP(A214,スキル!$A:$K,11,0),"Ａ",IF(E214=VLOOKUP(A214,スキル!$A:$K,11,0)-1,0,SUM(OFFSET(スキル!$A$2,MATCH(A214,スキル!$A$3:$A$1048576,0),E214+4,1,5-E214)))))</f>
        <v/>
      </c>
      <c r="L214" s="8">
        <f>IF(E214="",VLOOKUP(A214,スキル!$A:$K,10,0),IF(E214=VLOOKUP(A214,スキル!$A:$K,11,0),"Ｘ",J214+K214))</f>
        <v>36</v>
      </c>
      <c r="M214" s="9">
        <f>IF(C214="イベ","-",VLOOKUP(A214,スキル!$A:$K,10,0)*IF(C214="ハピ",10000,30000))</f>
        <v>1080000</v>
      </c>
      <c r="N214" s="9">
        <f t="shared" si="0"/>
        <v>0</v>
      </c>
      <c r="O214" s="9">
        <f>IF(C214="イベ","-",IF(E214=VLOOKUP(A214,スキル!$A:$K,11,0),0,IF(C214="ハピ",L214*10000,L214*30000)))</f>
        <v>1080000</v>
      </c>
      <c r="P214" s="12" t="s">
        <v>342</v>
      </c>
    </row>
    <row r="215" spans="1:16" ht="18" customHeight="1">
      <c r="A215" s="11">
        <v>213</v>
      </c>
      <c r="B215" s="12"/>
      <c r="C215" s="12" t="s">
        <v>47</v>
      </c>
      <c r="D215" s="12" t="s">
        <v>343</v>
      </c>
      <c r="E215" s="12"/>
      <c r="F215" s="12"/>
      <c r="G215" s="6" t="str">
        <f>IF(E215="","",IF(E215=VLOOKUP(A215,スキル!$A:$K,11,0),"ス",VLOOKUP(A215,スキル!$A:$J,E215+4,FALSE)))</f>
        <v/>
      </c>
      <c r="H215" s="6" t="str">
        <f>IF(E215="","",IF(E215=VLOOKUP(A215,スキル!$A:$K,11,0),"キ",100/G215))</f>
        <v/>
      </c>
      <c r="I215" s="6" t="str">
        <f>IF(E215="","",IF(E215=VLOOKUP(A215,スキル!$A:$K,11,0),"ル",ROUND(F215/H215,1)))</f>
        <v/>
      </c>
      <c r="J215" s="8" t="str">
        <f>IF(E215="","",IF(E215=VLOOKUP(A215,スキル!$A:$K,11,0),"Ｍ",ROUND(G215-I215,0)))</f>
        <v/>
      </c>
      <c r="K215" s="6" t="str">
        <f ca="1">IF(E215="","",IF(E215=VLOOKUP(A215,スキル!$A:$K,11,0),"Ａ",IF(E215=VLOOKUP(A215,スキル!$A:$K,11,0)-1,0,SUM(OFFSET(スキル!$A$2,MATCH(A215,スキル!$A$3:$A$1048576,0),E215+4,1,5-E215)))))</f>
        <v/>
      </c>
      <c r="L215" s="8">
        <f>IF(E215="",VLOOKUP(A215,スキル!$A:$K,10,0),IF(E215=VLOOKUP(A215,スキル!$A:$K,11,0),"Ｘ",J215+K215))</f>
        <v>29</v>
      </c>
      <c r="M215" s="9">
        <f>IF(C215="イベ","-",VLOOKUP(A215,スキル!$A:$K,10,0)*IF(C215="ハピ",10000,30000))</f>
        <v>870000</v>
      </c>
      <c r="N215" s="9">
        <f t="shared" si="0"/>
        <v>0</v>
      </c>
      <c r="O215" s="9">
        <f>IF(C215="イベ","-",IF(E215=VLOOKUP(A215,スキル!$A:$K,11,0),0,IF(C215="ハピ",L215*10000,L215*30000)))</f>
        <v>870000</v>
      </c>
      <c r="P215" s="12" t="s">
        <v>344</v>
      </c>
    </row>
    <row r="216" spans="1:16" ht="18" customHeight="1">
      <c r="A216" s="11">
        <v>214</v>
      </c>
      <c r="B216" s="12"/>
      <c r="C216" s="12" t="s">
        <v>47</v>
      </c>
      <c r="D216" s="12" t="s">
        <v>345</v>
      </c>
      <c r="E216" s="12"/>
      <c r="F216" s="12"/>
      <c r="G216" s="6" t="str">
        <f>IF(E216="","",IF(E216=VLOOKUP(A216,スキル!$A:$K,11,0),"ス",VLOOKUP(A216,スキル!$A:$J,E216+4,FALSE)))</f>
        <v/>
      </c>
      <c r="H216" s="6" t="str">
        <f>IF(E216="","",IF(E216=VLOOKUP(A216,スキル!$A:$K,11,0),"キ",100/G216))</f>
        <v/>
      </c>
      <c r="I216" s="6" t="str">
        <f>IF(E216="","",IF(E216=VLOOKUP(A216,スキル!$A:$K,11,0),"ル",ROUND(F216/H216,1)))</f>
        <v/>
      </c>
      <c r="J216" s="8" t="str">
        <f>IF(E216="","",IF(E216=VLOOKUP(A216,スキル!$A:$K,11,0),"Ｍ",ROUND(G216-I216,0)))</f>
        <v/>
      </c>
      <c r="K216" s="6" t="str">
        <f ca="1">IF(E216="","",IF(E216=VLOOKUP(A216,スキル!$A:$K,11,0),"Ａ",IF(E216=VLOOKUP(A216,スキル!$A:$K,11,0)-1,0,SUM(OFFSET(スキル!$A$2,MATCH(A216,スキル!$A$3:$A$1048576,0),E216+4,1,5-E216)))))</f>
        <v/>
      </c>
      <c r="L216" s="8">
        <f>IF(E216="",VLOOKUP(A216,スキル!$A:$K,10,0),IF(E216=VLOOKUP(A216,スキル!$A:$K,11,0),"Ｘ",J216+K216))</f>
        <v>29</v>
      </c>
      <c r="M216" s="9">
        <f>IF(C216="イベ","-",VLOOKUP(A216,スキル!$A:$K,10,0)*IF(C216="ハピ",10000,30000))</f>
        <v>870000</v>
      </c>
      <c r="N216" s="9">
        <f t="shared" si="0"/>
        <v>0</v>
      </c>
      <c r="O216" s="9">
        <f>IF(C216="イベ","-",IF(E216=VLOOKUP(A216,スキル!$A:$K,11,0),0,IF(C216="ハピ",L216*10000,L216*30000)))</f>
        <v>870000</v>
      </c>
      <c r="P216" s="12" t="s">
        <v>49</v>
      </c>
    </row>
    <row r="217" spans="1:16" ht="18" customHeight="1">
      <c r="A217" s="11">
        <v>215</v>
      </c>
      <c r="B217" s="12"/>
      <c r="C217" s="12" t="s">
        <v>47</v>
      </c>
      <c r="D217" s="12" t="s">
        <v>346</v>
      </c>
      <c r="E217" s="11">
        <v>2</v>
      </c>
      <c r="F217" s="11">
        <v>0</v>
      </c>
      <c r="G217" s="6">
        <f>IF(E217="","",IF(E217=VLOOKUP(A217,スキル!$A:$K,11,0),"ス",VLOOKUP(A217,スキル!$A:$J,E217+4,FALSE)))</f>
        <v>2</v>
      </c>
      <c r="H217" s="6">
        <f>IF(E217="","",IF(E217=VLOOKUP(A217,スキル!$A:$K,11,0),"キ",100/G217))</f>
        <v>50</v>
      </c>
      <c r="I217" s="6">
        <f>IF(E217="","",IF(E217=VLOOKUP(A217,スキル!$A:$K,11,0),"ル",ROUND(F217/H217,1)))</f>
        <v>0</v>
      </c>
      <c r="J217" s="8">
        <f>IF(E217="","",IF(E217=VLOOKUP(A217,スキル!$A:$K,11,0),"Ｍ",ROUND(G217-I217,0)))</f>
        <v>2</v>
      </c>
      <c r="K217" s="6">
        <f ca="1">IF(E217="","",IF(E217=VLOOKUP(A217,スキル!$A:$K,11,0),"Ａ",IF(E217=VLOOKUP(A217,スキル!$A:$K,11,0)-1,0,SUM(OFFSET(スキル!$A$2,MATCH(A217,スキル!$A$3:$A$1048576,0),E217+4,1,5-E217)))))</f>
        <v>32</v>
      </c>
      <c r="L217" s="8">
        <f ca="1">IF(E217="",VLOOKUP(A217,スキル!$A:$K,10,0),IF(E217=VLOOKUP(A217,スキル!$A:$K,11,0),"Ｘ",J217+K217))</f>
        <v>34</v>
      </c>
      <c r="M217" s="9">
        <f>IF(C217="イベ","-",VLOOKUP(A217,スキル!$A:$K,10,0)*IF(C217="ハピ",10000,30000))</f>
        <v>1080000</v>
      </c>
      <c r="N217" s="9">
        <f t="shared" ca="1" si="0"/>
        <v>60000</v>
      </c>
      <c r="O217" s="9">
        <f ca="1">IF(C217="イベ","-",IF(E217=VLOOKUP(A217,スキル!$A:$K,11,0),0,IF(C217="ハピ",L217*10000,L217*30000)))</f>
        <v>1020000</v>
      </c>
      <c r="P217" s="12" t="s">
        <v>13</v>
      </c>
    </row>
    <row r="218" spans="1:16" ht="18" customHeight="1">
      <c r="A218" s="11">
        <v>216</v>
      </c>
      <c r="B218" s="11">
        <v>83</v>
      </c>
      <c r="C218" s="12" t="s">
        <v>39</v>
      </c>
      <c r="D218" s="12" t="s">
        <v>347</v>
      </c>
      <c r="E218" s="11">
        <v>5</v>
      </c>
      <c r="F218" s="11">
        <v>42</v>
      </c>
      <c r="G218" s="6">
        <f>IF(E218="","",IF(E218=VLOOKUP(A218,スキル!$A:$K,11,0),"ス",VLOOKUP(A218,スキル!$A:$J,E218+4,FALSE)))</f>
        <v>14</v>
      </c>
      <c r="H218" s="6">
        <f>IF(E218="","",IF(E218=VLOOKUP(A218,スキル!$A:$K,11,0),"キ",100/G218))</f>
        <v>7.1428571428571432</v>
      </c>
      <c r="I218" s="6">
        <f>IF(E218="","",IF(E218=VLOOKUP(A218,スキル!$A:$K,11,0),"ル",ROUND(F218/H218,1)))</f>
        <v>5.9</v>
      </c>
      <c r="J218" s="8">
        <f>IF(E218="","",IF(E218=VLOOKUP(A218,スキル!$A:$K,11,0),"Ｍ",ROUND(G218-I218,0)))</f>
        <v>8</v>
      </c>
      <c r="K218" s="6">
        <f ca="1">IF(E218="","",IF(E218=VLOOKUP(A218,スキル!$A:$K,11,0),"Ａ",IF(E218=VLOOKUP(A218,スキル!$A:$K,11,0)-1,0,SUM(OFFSET(スキル!$A$2,MATCH(A218,スキル!$A$3:$A$1048576,0),E218+4,1,5-E218)))))</f>
        <v>0</v>
      </c>
      <c r="L218" s="8">
        <f ca="1">IF(E218="",VLOOKUP(A218,スキル!$A:$K,10,0),IF(E218=VLOOKUP(A218,スキル!$A:$K,11,0),"Ｘ",J218+K218))</f>
        <v>8</v>
      </c>
      <c r="M218" s="9">
        <f>IF(C218="イベ","-",VLOOKUP(A218,スキル!$A:$K,10,0)*IF(C218="ハピ",10000,30000))</f>
        <v>870000</v>
      </c>
      <c r="N218" s="9">
        <f t="shared" ca="1" si="0"/>
        <v>630000</v>
      </c>
      <c r="O218" s="9">
        <f ca="1">IF(C218="イベ","-",IF(E218=VLOOKUP(A218,スキル!$A:$K,11,0),0,IF(C218="ハピ",L218*10000,L218*30000)))</f>
        <v>240000</v>
      </c>
      <c r="P218" s="12" t="s">
        <v>348</v>
      </c>
    </row>
    <row r="219" spans="1:16" ht="18" customHeight="1">
      <c r="A219" s="11">
        <v>217</v>
      </c>
      <c r="B219" s="12"/>
      <c r="C219" s="12" t="s">
        <v>47</v>
      </c>
      <c r="D219" s="12" t="s">
        <v>349</v>
      </c>
      <c r="E219" s="12"/>
      <c r="F219" s="12"/>
      <c r="G219" s="6" t="str">
        <f>IF(E219="","",IF(E219=VLOOKUP(A219,スキル!$A:$K,11,0),"ス",VLOOKUP(A219,スキル!$A:$J,E219+4,FALSE)))</f>
        <v/>
      </c>
      <c r="H219" s="6" t="str">
        <f>IF(E219="","",IF(E219=VLOOKUP(A219,スキル!$A:$K,11,0),"キ",100/G219))</f>
        <v/>
      </c>
      <c r="I219" s="6" t="str">
        <f>IF(E219="","",IF(E219=VLOOKUP(A219,スキル!$A:$K,11,0),"ル",ROUND(F219/H219,1)))</f>
        <v/>
      </c>
      <c r="J219" s="8" t="str">
        <f>IF(E219="","",IF(E219=VLOOKUP(A219,スキル!$A:$K,11,0),"Ｍ",ROUND(G219-I219,0)))</f>
        <v/>
      </c>
      <c r="K219" s="6" t="str">
        <f ca="1">IF(E219="","",IF(E219=VLOOKUP(A219,スキル!$A:$K,11,0),"Ａ",IF(E219=VLOOKUP(A219,スキル!$A:$K,11,0)-1,0,SUM(OFFSET(スキル!$A$2,MATCH(A219,スキル!$A$3:$A$1048576,0),E219+4,1,5-E219)))))</f>
        <v/>
      </c>
      <c r="L219" s="8">
        <f>IF(E219="",VLOOKUP(A219,スキル!$A:$K,10,0),IF(E219=VLOOKUP(A219,スキル!$A:$K,11,0),"Ｘ",J219+K219))</f>
        <v>32</v>
      </c>
      <c r="M219" s="9">
        <f>IF(C219="イベ","-",VLOOKUP(A219,スキル!$A:$K,10,0)*IF(C219="ハピ",10000,30000))</f>
        <v>960000</v>
      </c>
      <c r="N219" s="9">
        <f t="shared" si="0"/>
        <v>0</v>
      </c>
      <c r="O219" s="9">
        <f>IF(C219="イベ","-",IF(E219=VLOOKUP(A219,スキル!$A:$K,11,0),0,IF(C219="ハピ",L219*10000,L219*30000)))</f>
        <v>960000</v>
      </c>
      <c r="P219" s="12" t="s">
        <v>350</v>
      </c>
    </row>
    <row r="220" spans="1:16" ht="18" customHeight="1">
      <c r="A220" s="11">
        <v>218</v>
      </c>
      <c r="B220" s="12"/>
      <c r="C220" s="12" t="s">
        <v>47</v>
      </c>
      <c r="D220" s="12" t="s">
        <v>351</v>
      </c>
      <c r="E220" s="11">
        <v>2</v>
      </c>
      <c r="F220" s="11">
        <v>0</v>
      </c>
      <c r="G220" s="6">
        <f>IF(E220="","",IF(E220=VLOOKUP(A220,スキル!$A:$K,11,0),"ス",VLOOKUP(A220,スキル!$A:$J,E220+4,FALSE)))</f>
        <v>2</v>
      </c>
      <c r="H220" s="6">
        <f>IF(E220="","",IF(E220=VLOOKUP(A220,スキル!$A:$K,11,0),"キ",100/G220))</f>
        <v>50</v>
      </c>
      <c r="I220" s="6">
        <f>IF(E220="","",IF(E220=VLOOKUP(A220,スキル!$A:$K,11,0),"ル",ROUND(F220/H220,1)))</f>
        <v>0</v>
      </c>
      <c r="J220" s="8">
        <f>IF(E220="","",IF(E220=VLOOKUP(A220,スキル!$A:$K,11,0),"Ｍ",ROUND(G220-I220,0)))</f>
        <v>2</v>
      </c>
      <c r="K220" s="6">
        <f ca="1">IF(E220="","",IF(E220=VLOOKUP(A220,スキル!$A:$K,11,0),"Ａ",IF(E220=VLOOKUP(A220,スキル!$A:$K,11,0)-1,0,SUM(OFFSET(スキル!$A$2,MATCH(A220,スキル!$A$3:$A$1048576,0),E220+4,1,5-E220)))))</f>
        <v>28</v>
      </c>
      <c r="L220" s="8">
        <f ca="1">IF(E220="",VLOOKUP(A220,スキル!$A:$K,10,0),IF(E220=VLOOKUP(A220,スキル!$A:$K,11,0),"Ｘ",J220+K220))</f>
        <v>30</v>
      </c>
      <c r="M220" s="9">
        <f>IF(C220="イベ","-",VLOOKUP(A220,スキル!$A:$K,10,0)*IF(C220="ハピ",10000,30000))</f>
        <v>960000</v>
      </c>
      <c r="N220" s="9">
        <f t="shared" ca="1" si="0"/>
        <v>60000</v>
      </c>
      <c r="O220" s="9">
        <f ca="1">IF(C220="イベ","-",IF(E220=VLOOKUP(A220,スキル!$A:$K,11,0),0,IF(C220="ハピ",L220*10000,L220*30000)))</f>
        <v>900000</v>
      </c>
      <c r="P220" s="12" t="s">
        <v>236</v>
      </c>
    </row>
    <row r="221" spans="1:16" ht="18" customHeight="1">
      <c r="A221" s="11">
        <v>219</v>
      </c>
      <c r="B221" s="12"/>
      <c r="C221" s="12" t="s">
        <v>50</v>
      </c>
      <c r="D221" s="12" t="s">
        <v>352</v>
      </c>
      <c r="E221" s="11">
        <v>1</v>
      </c>
      <c r="F221" s="11">
        <v>0</v>
      </c>
      <c r="G221" s="6">
        <f>IF(E221="","",IF(E221=VLOOKUP(A221,スキル!$A:$K,11,0),"ス",VLOOKUP(A221,スキル!$A:$J,E221+4,FALSE)))</f>
        <v>1</v>
      </c>
      <c r="H221" s="6">
        <f>IF(E221="","",IF(E221=VLOOKUP(A221,スキル!$A:$K,11,0),"キ",100/G221))</f>
        <v>100</v>
      </c>
      <c r="I221" s="6">
        <f>IF(E221="","",IF(E221=VLOOKUP(A221,スキル!$A:$K,11,0),"ル",ROUND(F221/H221,1)))</f>
        <v>0</v>
      </c>
      <c r="J221" s="8">
        <f>IF(E221="","",IF(E221=VLOOKUP(A221,スキル!$A:$K,11,0),"Ｍ",ROUND(G221-I221,0)))</f>
        <v>1</v>
      </c>
      <c r="K221" s="6">
        <f ca="1">IF(E221="","",IF(E221=VLOOKUP(A221,スキル!$A:$K,11,0),"Ａ",IF(E221=VLOOKUP(A221,スキル!$A:$K,11,0)-1,0,SUM(OFFSET(スキル!$A$2,MATCH(A221,スキル!$A$3:$A$1048576,0),E221+4,1,5-E221)))))</f>
        <v>27</v>
      </c>
      <c r="L221" s="8">
        <f ca="1">IF(E221="",VLOOKUP(A221,スキル!$A:$K,10,0),IF(E221=VLOOKUP(A221,スキル!$A:$K,11,0),"Ｘ",J221+K221))</f>
        <v>28</v>
      </c>
      <c r="M221" s="9" t="str">
        <f>IF(C221="イベ","-",VLOOKUP(A221,スキル!$A:$K,10,0)*IF(C221="ハピ",10000,30000))</f>
        <v>-</v>
      </c>
      <c r="N221" s="9" t="str">
        <f t="shared" si="0"/>
        <v>-</v>
      </c>
      <c r="O221" s="9" t="str">
        <f>IF(C221="イベ","-",IF(E221=VLOOKUP(A221,スキル!$A:$K,11,0),0,IF(C221="ハピ",L221*10000,L221*30000)))</f>
        <v>-</v>
      </c>
      <c r="P221" s="12" t="s">
        <v>353</v>
      </c>
    </row>
    <row r="222" spans="1:16" ht="18" customHeight="1">
      <c r="A222" s="11">
        <v>220</v>
      </c>
      <c r="B222" s="12"/>
      <c r="C222" s="12" t="s">
        <v>47</v>
      </c>
      <c r="D222" s="12" t="s">
        <v>354</v>
      </c>
      <c r="E222" s="12"/>
      <c r="F222" s="12"/>
      <c r="G222" s="6" t="str">
        <f>IF(E222="","",IF(E222=VLOOKUP(A222,スキル!$A:$K,11,0),"ス",VLOOKUP(A222,スキル!$A:$J,E222+4,FALSE)))</f>
        <v/>
      </c>
      <c r="H222" s="6" t="str">
        <f>IF(E222="","",IF(E222=VLOOKUP(A222,スキル!$A:$K,11,0),"キ",100/G222))</f>
        <v/>
      </c>
      <c r="I222" s="6" t="str">
        <f>IF(E222="","",IF(E222=VLOOKUP(A222,スキル!$A:$K,11,0),"ル",ROUND(F222/H222,1)))</f>
        <v/>
      </c>
      <c r="J222" s="8" t="str">
        <f>IF(E222="","",IF(E222=VLOOKUP(A222,スキル!$A:$K,11,0),"Ｍ",ROUND(G222-I222,0)))</f>
        <v/>
      </c>
      <c r="K222" s="6" t="str">
        <f ca="1">IF(E222="","",IF(E222=VLOOKUP(A222,スキル!$A:$K,11,0),"Ａ",IF(E222=VLOOKUP(A222,スキル!$A:$K,11,0)-1,0,SUM(OFFSET(スキル!$A$2,MATCH(A222,スキル!$A$3:$A$1048576,0),E222+4,1,5-E222)))))</f>
        <v/>
      </c>
      <c r="L222" s="8">
        <f>IF(E222="",VLOOKUP(A222,スキル!$A:$K,10,0),IF(E222=VLOOKUP(A222,スキル!$A:$K,11,0),"Ｘ",J222+K222))</f>
        <v>36</v>
      </c>
      <c r="M222" s="9">
        <f>IF(C222="イベ","-",VLOOKUP(A222,スキル!$A:$K,10,0)*IF(C222="ハピ",10000,30000))</f>
        <v>1080000</v>
      </c>
      <c r="N222" s="9">
        <f t="shared" si="0"/>
        <v>0</v>
      </c>
      <c r="O222" s="9">
        <f>IF(C222="イベ","-",IF(E222=VLOOKUP(A222,スキル!$A:$K,11,0),0,IF(C222="ハピ",L222*10000,L222*30000)))</f>
        <v>1080000</v>
      </c>
      <c r="P222" s="12" t="s">
        <v>52</v>
      </c>
    </row>
    <row r="223" spans="1:16" ht="18" customHeight="1">
      <c r="A223" s="11">
        <v>221</v>
      </c>
      <c r="B223" s="12"/>
      <c r="C223" s="12" t="s">
        <v>47</v>
      </c>
      <c r="D223" s="12" t="s">
        <v>355</v>
      </c>
      <c r="E223" s="12"/>
      <c r="F223" s="12"/>
      <c r="G223" s="6" t="str">
        <f>IF(E223="","",IF(E223=VLOOKUP(A223,スキル!$A:$K,11,0),"ス",VLOOKUP(A223,スキル!$A:$J,E223+4,FALSE)))</f>
        <v/>
      </c>
      <c r="H223" s="6" t="str">
        <f>IF(E223="","",IF(E223=VLOOKUP(A223,スキル!$A:$K,11,0),"キ",100/G223))</f>
        <v/>
      </c>
      <c r="I223" s="6" t="str">
        <f>IF(E223="","",IF(E223=VLOOKUP(A223,スキル!$A:$K,11,0),"ル",ROUND(F223/H223,1)))</f>
        <v/>
      </c>
      <c r="J223" s="8" t="str">
        <f>IF(E223="","",IF(E223=VLOOKUP(A223,スキル!$A:$K,11,0),"Ｍ",ROUND(G223-I223,0)))</f>
        <v/>
      </c>
      <c r="K223" s="6" t="str">
        <f ca="1">IF(E223="","",IF(E223=VLOOKUP(A223,スキル!$A:$K,11,0),"Ａ",IF(E223=VLOOKUP(A223,スキル!$A:$K,11,0)-1,0,SUM(OFFSET(スキル!$A$2,MATCH(A223,スキル!$A$3:$A$1048576,0),E223+4,1,5-E223)))))</f>
        <v/>
      </c>
      <c r="L223" s="8">
        <f>IF(E223="",VLOOKUP(A223,スキル!$A:$K,10,0),IF(E223=VLOOKUP(A223,スキル!$A:$K,11,0),"Ｘ",J223+K223))</f>
        <v>36</v>
      </c>
      <c r="M223" s="9">
        <f>IF(C223="イベ","-",VLOOKUP(A223,スキル!$A:$K,10,0)*IF(C223="ハピ",10000,30000))</f>
        <v>1080000</v>
      </c>
      <c r="N223" s="9">
        <f t="shared" si="0"/>
        <v>0</v>
      </c>
      <c r="O223" s="9">
        <f>IF(C223="イベ","-",IF(E223=VLOOKUP(A223,スキル!$A:$K,11,0),0,IF(C223="ハピ",L223*10000,L223*30000)))</f>
        <v>1080000</v>
      </c>
      <c r="P223" s="12" t="s">
        <v>356</v>
      </c>
    </row>
    <row r="224" spans="1:16" ht="18" customHeight="1">
      <c r="A224" s="11">
        <v>222</v>
      </c>
      <c r="B224" s="12"/>
      <c r="C224" s="12" t="s">
        <v>47</v>
      </c>
      <c r="D224" s="12" t="s">
        <v>357</v>
      </c>
      <c r="E224" s="12"/>
      <c r="F224" s="12"/>
      <c r="G224" s="6" t="str">
        <f>IF(E224="","",IF(E224=VLOOKUP(A224,スキル!$A:$K,11,0),"ス",VLOOKUP(A224,スキル!$A:$J,E224+4,FALSE)))</f>
        <v/>
      </c>
      <c r="H224" s="6" t="str">
        <f>IF(E224="","",IF(E224=VLOOKUP(A224,スキル!$A:$K,11,0),"キ",100/G224))</f>
        <v/>
      </c>
      <c r="I224" s="6" t="str">
        <f>IF(E224="","",IF(E224=VLOOKUP(A224,スキル!$A:$K,11,0),"ル",ROUND(F224/H224,1)))</f>
        <v/>
      </c>
      <c r="J224" s="8" t="str">
        <f>IF(E224="","",IF(E224=VLOOKUP(A224,スキル!$A:$K,11,0),"Ｍ",ROUND(G224-I224,0)))</f>
        <v/>
      </c>
      <c r="K224" s="6" t="str">
        <f ca="1">IF(E224="","",IF(E224=VLOOKUP(A224,スキル!$A:$K,11,0),"Ａ",IF(E224=VLOOKUP(A224,スキル!$A:$K,11,0)-1,0,SUM(OFFSET(スキル!$A$2,MATCH(A224,スキル!$A$3:$A$1048576,0),E224+4,1,5-E224)))))</f>
        <v/>
      </c>
      <c r="L224" s="8">
        <f>IF(E224="",VLOOKUP(A224,スキル!$A:$K,10,0),IF(E224=VLOOKUP(A224,スキル!$A:$K,11,0),"Ｘ",J224+K224))</f>
        <v>36</v>
      </c>
      <c r="M224" s="9">
        <f>IF(C224="イベ","-",VLOOKUP(A224,スキル!$A:$K,10,0)*IF(C224="ハピ",10000,30000))</f>
        <v>1080000</v>
      </c>
      <c r="N224" s="9">
        <f t="shared" si="0"/>
        <v>0</v>
      </c>
      <c r="O224" s="9">
        <f>IF(C224="イベ","-",IF(E224=VLOOKUP(A224,スキル!$A:$K,11,0),0,IF(C224="ハピ",L224*10000,L224*30000)))</f>
        <v>1080000</v>
      </c>
      <c r="P224" s="12" t="s">
        <v>92</v>
      </c>
    </row>
    <row r="225" spans="1:16" ht="18" customHeight="1">
      <c r="A225" s="11">
        <v>223</v>
      </c>
      <c r="B225" s="12"/>
      <c r="C225" s="12" t="s">
        <v>47</v>
      </c>
      <c r="D225" s="12" t="s">
        <v>358</v>
      </c>
      <c r="E225" s="12"/>
      <c r="F225" s="12"/>
      <c r="G225" s="6" t="str">
        <f>IF(E225="","",IF(E225=VLOOKUP(A225,スキル!$A:$K,11,0),"ス",VLOOKUP(A225,スキル!$A:$J,E225+4,FALSE)))</f>
        <v/>
      </c>
      <c r="H225" s="6" t="str">
        <f>IF(E225="","",IF(E225=VLOOKUP(A225,スキル!$A:$K,11,0),"キ",100/G225))</f>
        <v/>
      </c>
      <c r="I225" s="6" t="str">
        <f>IF(E225="","",IF(E225=VLOOKUP(A225,スキル!$A:$K,11,0),"ル",ROUND(F225/H225,1)))</f>
        <v/>
      </c>
      <c r="J225" s="8" t="str">
        <f>IF(E225="","",IF(E225=VLOOKUP(A225,スキル!$A:$K,11,0),"Ｍ",ROUND(G225-I225,0)))</f>
        <v/>
      </c>
      <c r="K225" s="6" t="str">
        <f ca="1">IF(E225="","",IF(E225=VLOOKUP(A225,スキル!$A:$K,11,0),"Ａ",IF(E225=VLOOKUP(A225,スキル!$A:$K,11,0)-1,0,SUM(OFFSET(スキル!$A$2,MATCH(A225,スキル!$A$3:$A$1048576,0),E225+4,1,5-E225)))))</f>
        <v/>
      </c>
      <c r="L225" s="8">
        <f>IF(E225="",VLOOKUP(A225,スキル!$A:$K,10,0),IF(E225=VLOOKUP(A225,スキル!$A:$K,11,0),"Ｘ",J225+K225))</f>
        <v>36</v>
      </c>
      <c r="M225" s="9">
        <f>IF(C225="イベ","-",VLOOKUP(A225,スキル!$A:$K,10,0)*IF(C225="ハピ",10000,30000))</f>
        <v>1080000</v>
      </c>
      <c r="N225" s="9">
        <f t="shared" si="0"/>
        <v>0</v>
      </c>
      <c r="O225" s="9">
        <f>IF(C225="イベ","-",IF(E225=VLOOKUP(A225,スキル!$A:$K,11,0),0,IF(C225="ハピ",L225*10000,L225*30000)))</f>
        <v>1080000</v>
      </c>
      <c r="P225" s="12" t="s">
        <v>359</v>
      </c>
    </row>
    <row r="226" spans="1:16" ht="18" customHeight="1">
      <c r="A226" s="11">
        <v>224</v>
      </c>
      <c r="B226" s="12"/>
      <c r="C226" s="12" t="s">
        <v>47</v>
      </c>
      <c r="D226" s="12" t="s">
        <v>360</v>
      </c>
      <c r="E226" s="11">
        <v>2</v>
      </c>
      <c r="F226" s="11">
        <v>0</v>
      </c>
      <c r="G226" s="6">
        <f>IF(E226="","",IF(E226=VLOOKUP(A226,スキル!$A:$K,11,0),"ス",VLOOKUP(A226,スキル!$A:$J,E226+4,FALSE)))</f>
        <v>2</v>
      </c>
      <c r="H226" s="6">
        <f>IF(E226="","",IF(E226=VLOOKUP(A226,スキル!$A:$K,11,0),"キ",100/G226))</f>
        <v>50</v>
      </c>
      <c r="I226" s="6">
        <f>IF(E226="","",IF(E226=VLOOKUP(A226,スキル!$A:$K,11,0),"ル",ROUND(F226/H226,1)))</f>
        <v>0</v>
      </c>
      <c r="J226" s="8">
        <f>IF(E226="","",IF(E226=VLOOKUP(A226,スキル!$A:$K,11,0),"Ｍ",ROUND(G226-I226,0)))</f>
        <v>2</v>
      </c>
      <c r="K226" s="6">
        <f ca="1">IF(E226="","",IF(E226=VLOOKUP(A226,スキル!$A:$K,11,0),"Ａ",IF(E226=VLOOKUP(A226,スキル!$A:$K,11,0)-1,0,SUM(OFFSET(スキル!$A$2,MATCH(A226,スキル!$A$3:$A$1048576,0),E226+4,1,5-E226)))))</f>
        <v>32</v>
      </c>
      <c r="L226" s="8">
        <f ca="1">IF(E226="",VLOOKUP(A226,スキル!$A:$K,10,0),IF(E226=VLOOKUP(A226,スキル!$A:$K,11,0),"Ｘ",J226+K226))</f>
        <v>34</v>
      </c>
      <c r="M226" s="9">
        <f>IF(C226="イベ","-",VLOOKUP(A226,スキル!$A:$K,10,0)*IF(C226="ハピ",10000,30000))</f>
        <v>1080000</v>
      </c>
      <c r="N226" s="9">
        <f t="shared" ca="1" si="0"/>
        <v>60000</v>
      </c>
      <c r="O226" s="9">
        <f ca="1">IF(C226="イベ","-",IF(E226=VLOOKUP(A226,スキル!$A:$K,11,0),0,IF(C226="ハピ",L226*10000,L226*30000)))</f>
        <v>1020000</v>
      </c>
      <c r="P226" s="12" t="s">
        <v>38</v>
      </c>
    </row>
    <row r="227" spans="1:16" ht="18" customHeight="1">
      <c r="A227" s="11">
        <v>225</v>
      </c>
      <c r="B227" s="12"/>
      <c r="C227" s="12" t="s">
        <v>47</v>
      </c>
      <c r="D227" s="12" t="s">
        <v>361</v>
      </c>
      <c r="E227" s="11">
        <v>3</v>
      </c>
      <c r="F227" s="11">
        <v>25</v>
      </c>
      <c r="G227" s="6">
        <f>IF(E227="","",IF(E227=VLOOKUP(A227,スキル!$A:$K,11,0),"ス",VLOOKUP(A227,スキル!$A:$J,E227+4,FALSE)))</f>
        <v>4</v>
      </c>
      <c r="H227" s="6">
        <f>IF(E227="","",IF(E227=VLOOKUP(A227,スキル!$A:$K,11,0),"キ",100/G227))</f>
        <v>25</v>
      </c>
      <c r="I227" s="6">
        <f>IF(E227="","",IF(E227=VLOOKUP(A227,スキル!$A:$K,11,0),"ル",ROUND(F227/H227,1)))</f>
        <v>1</v>
      </c>
      <c r="J227" s="8">
        <f>IF(E227="","",IF(E227=VLOOKUP(A227,スキル!$A:$K,11,0),"Ｍ",ROUND(G227-I227,0)))</f>
        <v>3</v>
      </c>
      <c r="K227" s="6">
        <f ca="1">IF(E227="","",IF(E227=VLOOKUP(A227,スキル!$A:$K,11,0),"Ａ",IF(E227=VLOOKUP(A227,スキル!$A:$K,11,0)-1,0,SUM(OFFSET(スキル!$A$2,MATCH(A227,スキル!$A$3:$A$1048576,0),E227+4,1,5-E227)))))</f>
        <v>21</v>
      </c>
      <c r="L227" s="8">
        <f ca="1">IF(E227="",VLOOKUP(A227,スキル!$A:$K,10,0),IF(E227=VLOOKUP(A227,スキル!$A:$K,11,0),"Ｘ",J227+K227))</f>
        <v>24</v>
      </c>
      <c r="M227" s="9">
        <f>IF(C227="イベ","-",VLOOKUP(A227,スキル!$A:$K,10,0)*IF(C227="ハピ",10000,30000))</f>
        <v>870000</v>
      </c>
      <c r="N227" s="9">
        <f t="shared" ca="1" si="0"/>
        <v>150000</v>
      </c>
      <c r="O227" s="9">
        <f ca="1">IF(C227="イベ","-",IF(E227=VLOOKUP(A227,スキル!$A:$K,11,0),0,IF(C227="ハピ",L227*10000,L227*30000)))</f>
        <v>720000</v>
      </c>
      <c r="P227" s="12" t="s">
        <v>362</v>
      </c>
    </row>
    <row r="228" spans="1:16" ht="18" customHeight="1">
      <c r="A228" s="11">
        <v>226</v>
      </c>
      <c r="B228" s="12"/>
      <c r="C228" s="12" t="s">
        <v>47</v>
      </c>
      <c r="D228" s="12" t="s">
        <v>363</v>
      </c>
      <c r="E228" s="12"/>
      <c r="F228" s="12"/>
      <c r="G228" s="6" t="str">
        <f>IF(E228="","",IF(E228=VLOOKUP(A228,スキル!$A:$K,11,0),"ス",VLOOKUP(A228,スキル!$A:$J,E228+4,FALSE)))</f>
        <v/>
      </c>
      <c r="H228" s="6" t="str">
        <f>IF(E228="","",IF(E228=VLOOKUP(A228,スキル!$A:$K,11,0),"キ",100/G228))</f>
        <v/>
      </c>
      <c r="I228" s="6" t="str">
        <f>IF(E228="","",IF(E228=VLOOKUP(A228,スキル!$A:$K,11,0),"ル",ROUND(F228/H228,1)))</f>
        <v/>
      </c>
      <c r="J228" s="8" t="str">
        <f>IF(E228="","",IF(E228=VLOOKUP(A228,スキル!$A:$K,11,0),"Ｍ",ROUND(G228-I228,0)))</f>
        <v/>
      </c>
      <c r="K228" s="6" t="str">
        <f ca="1">IF(E228="","",IF(E228=VLOOKUP(A228,スキル!$A:$K,11,0),"Ａ",IF(E228=VLOOKUP(A228,スキル!$A:$K,11,0)-1,0,SUM(OFFSET(スキル!$A$2,MATCH(A228,スキル!$A$3:$A$1048576,0),E228+4,1,5-E228)))))</f>
        <v/>
      </c>
      <c r="L228" s="8">
        <f>IF(E228="",VLOOKUP(A228,スキル!$A:$K,10,0),IF(E228=VLOOKUP(A228,スキル!$A:$K,11,0),"Ｘ",J228+K228))</f>
        <v>32</v>
      </c>
      <c r="M228" s="9">
        <f>IF(C228="イベ","-",VLOOKUP(A228,スキル!$A:$K,10,0)*IF(C228="ハピ",10000,30000))</f>
        <v>960000</v>
      </c>
      <c r="N228" s="9">
        <f t="shared" si="0"/>
        <v>0</v>
      </c>
      <c r="O228" s="9">
        <f>IF(C228="イベ","-",IF(E228=VLOOKUP(A228,スキル!$A:$K,11,0),0,IF(C228="ハピ",L228*10000,L228*30000)))</f>
        <v>960000</v>
      </c>
      <c r="P228" s="12" t="s">
        <v>364</v>
      </c>
    </row>
    <row r="229" spans="1:16" ht="18" customHeight="1">
      <c r="A229" s="11">
        <v>227</v>
      </c>
      <c r="B229" s="12"/>
      <c r="C229" s="12" t="s">
        <v>47</v>
      </c>
      <c r="D229" s="12" t="s">
        <v>365</v>
      </c>
      <c r="E229" s="11">
        <v>1</v>
      </c>
      <c r="F229" s="11">
        <v>0</v>
      </c>
      <c r="G229" s="6">
        <f>IF(E229="","",IF(E229=VLOOKUP(A229,スキル!$A:$K,11,0),"ス",VLOOKUP(A229,スキル!$A:$J,E229+4,FALSE)))</f>
        <v>1</v>
      </c>
      <c r="H229" s="6">
        <f>IF(E229="","",IF(E229=VLOOKUP(A229,スキル!$A:$K,11,0),"キ",100/G229))</f>
        <v>100</v>
      </c>
      <c r="I229" s="6">
        <f>IF(E229="","",IF(E229=VLOOKUP(A229,スキル!$A:$K,11,0),"ル",ROUND(F229/H229,1)))</f>
        <v>0</v>
      </c>
      <c r="J229" s="8">
        <f>IF(E229="","",IF(E229=VLOOKUP(A229,スキル!$A:$K,11,0),"Ｍ",ROUND(G229-I229,0)))</f>
        <v>1</v>
      </c>
      <c r="K229" s="6">
        <f ca="1">IF(E229="","",IF(E229=VLOOKUP(A229,スキル!$A:$K,11,0),"Ａ",IF(E229=VLOOKUP(A229,スキル!$A:$K,11,0)-1,0,SUM(OFFSET(スキル!$A$2,MATCH(A229,スキル!$A$3:$A$1048576,0),E229+4,1,5-E229)))))</f>
        <v>34</v>
      </c>
      <c r="L229" s="8">
        <f ca="1">IF(E229="",VLOOKUP(A229,スキル!$A:$K,10,0),IF(E229=VLOOKUP(A229,スキル!$A:$K,11,0),"Ｘ",J229+K229))</f>
        <v>35</v>
      </c>
      <c r="M229" s="9">
        <f>IF(C229="イベ","-",VLOOKUP(A229,スキル!$A:$K,10,0)*IF(C229="ハピ",10000,30000))</f>
        <v>1080000</v>
      </c>
      <c r="N229" s="9">
        <f t="shared" ca="1" si="0"/>
        <v>30000</v>
      </c>
      <c r="O229" s="9">
        <f ca="1">IF(C229="イベ","-",IF(E229=VLOOKUP(A229,スキル!$A:$K,11,0),0,IF(C229="ハピ",L229*10000,L229*30000)))</f>
        <v>1050000</v>
      </c>
      <c r="P229" s="12" t="s">
        <v>290</v>
      </c>
    </row>
    <row r="230" spans="1:16" ht="18" customHeight="1">
      <c r="A230" s="11">
        <v>228</v>
      </c>
      <c r="B230" s="12"/>
      <c r="C230" s="12" t="s">
        <v>47</v>
      </c>
      <c r="D230" s="12" t="s">
        <v>366</v>
      </c>
      <c r="E230" s="11">
        <v>3</v>
      </c>
      <c r="F230" s="11">
        <v>50</v>
      </c>
      <c r="G230" s="6">
        <f>IF(E230="","",IF(E230=VLOOKUP(A230,スキル!$A:$K,11,0),"ス",VLOOKUP(A230,スキル!$A:$J,E230+4,FALSE)))</f>
        <v>4</v>
      </c>
      <c r="H230" s="6">
        <f>IF(E230="","",IF(E230=VLOOKUP(A230,スキル!$A:$K,11,0),"キ",100/G230))</f>
        <v>25</v>
      </c>
      <c r="I230" s="6">
        <f>IF(E230="","",IF(E230=VLOOKUP(A230,スキル!$A:$K,11,0),"ル",ROUND(F230/H230,1)))</f>
        <v>2</v>
      </c>
      <c r="J230" s="8">
        <f>IF(E230="","",IF(E230=VLOOKUP(A230,スキル!$A:$K,11,0),"Ｍ",ROUND(G230-I230,0)))</f>
        <v>2</v>
      </c>
      <c r="K230" s="6">
        <f ca="1">IF(E230="","",IF(E230=VLOOKUP(A230,スキル!$A:$K,11,0),"Ａ",IF(E230=VLOOKUP(A230,スキル!$A:$K,11,0)-1,0,SUM(OFFSET(スキル!$A$2,MATCH(A230,スキル!$A$3:$A$1048576,0),E230+4,1,5-E230)))))</f>
        <v>28</v>
      </c>
      <c r="L230" s="8">
        <f ca="1">IF(E230="",VLOOKUP(A230,スキル!$A:$K,10,0),IF(E230=VLOOKUP(A230,スキル!$A:$K,11,0),"Ｘ",J230+K230))</f>
        <v>30</v>
      </c>
      <c r="M230" s="9">
        <f>IF(C230="イベ","-",VLOOKUP(A230,スキル!$A:$K,10,0)*IF(C230="ハピ",10000,30000))</f>
        <v>1080000</v>
      </c>
      <c r="N230" s="9">
        <f t="shared" ca="1" si="0"/>
        <v>180000</v>
      </c>
      <c r="O230" s="9">
        <f ca="1">IF(C230="イベ","-",IF(E230=VLOOKUP(A230,スキル!$A:$K,11,0),0,IF(C230="ハピ",L230*10000,L230*30000)))</f>
        <v>900000</v>
      </c>
      <c r="P230" s="12" t="s">
        <v>94</v>
      </c>
    </row>
    <row r="231" spans="1:16" ht="18" customHeight="1">
      <c r="A231" s="11">
        <v>229</v>
      </c>
      <c r="B231" s="12"/>
      <c r="C231" s="12" t="s">
        <v>47</v>
      </c>
      <c r="D231" s="12" t="s">
        <v>367</v>
      </c>
      <c r="E231" s="11">
        <v>3</v>
      </c>
      <c r="F231" s="11">
        <v>0</v>
      </c>
      <c r="G231" s="6">
        <f>IF(E231="","",IF(E231=VLOOKUP(A231,スキル!$A:$K,11,0),"ス",VLOOKUP(A231,スキル!$A:$J,E231+4,FALSE)))</f>
        <v>4</v>
      </c>
      <c r="H231" s="6">
        <f>IF(E231="","",IF(E231=VLOOKUP(A231,スキル!$A:$K,11,0),"キ",100/G231))</f>
        <v>25</v>
      </c>
      <c r="I231" s="6">
        <f>IF(E231="","",IF(E231=VLOOKUP(A231,スキル!$A:$K,11,0),"ル",ROUND(F231/H231,1)))</f>
        <v>0</v>
      </c>
      <c r="J231" s="8">
        <f>IF(E231="","",IF(E231=VLOOKUP(A231,スキル!$A:$K,11,0),"Ｍ",ROUND(G231-I231,0)))</f>
        <v>4</v>
      </c>
      <c r="K231" s="6">
        <f ca="1">IF(E231="","",IF(E231=VLOOKUP(A231,スキル!$A:$K,11,0),"Ａ",IF(E231=VLOOKUP(A231,スキル!$A:$K,11,0)-1,0,SUM(OFFSET(スキル!$A$2,MATCH(A231,スキル!$A$3:$A$1048576,0),E231+4,1,5-E231)))))</f>
        <v>28</v>
      </c>
      <c r="L231" s="8">
        <f ca="1">IF(E231="",VLOOKUP(A231,スキル!$A:$K,10,0),IF(E231=VLOOKUP(A231,スキル!$A:$K,11,0),"Ｘ",J231+K231))</f>
        <v>32</v>
      </c>
      <c r="M231" s="9">
        <f>IF(C231="イベ","-",VLOOKUP(A231,スキル!$A:$K,10,0)*IF(C231="ハピ",10000,30000))</f>
        <v>1080000</v>
      </c>
      <c r="N231" s="9">
        <f t="shared" ca="1" si="0"/>
        <v>120000</v>
      </c>
      <c r="O231" s="9">
        <f ca="1">IF(C231="イベ","-",IF(E231=VLOOKUP(A231,スキル!$A:$K,11,0),0,IF(C231="ハピ",L231*10000,L231*30000)))</f>
        <v>960000</v>
      </c>
      <c r="P231" s="12" t="s">
        <v>49</v>
      </c>
    </row>
    <row r="232" spans="1:16" ht="18" customHeight="1">
      <c r="A232" s="11">
        <v>230</v>
      </c>
      <c r="B232" s="12"/>
      <c r="C232" s="12" t="s">
        <v>47</v>
      </c>
      <c r="D232" s="12" t="s">
        <v>368</v>
      </c>
      <c r="E232" s="11">
        <v>4</v>
      </c>
      <c r="F232" s="11">
        <v>75</v>
      </c>
      <c r="G232" s="6">
        <f>IF(E232="","",IF(E232=VLOOKUP(A232,スキル!$A:$K,11,0),"ス",VLOOKUP(A232,スキル!$A:$J,E232+4,FALSE)))</f>
        <v>8</v>
      </c>
      <c r="H232" s="6">
        <f>IF(E232="","",IF(E232=VLOOKUP(A232,スキル!$A:$K,11,0),"キ",100/G232))</f>
        <v>12.5</v>
      </c>
      <c r="I232" s="6">
        <f>IF(E232="","",IF(E232=VLOOKUP(A232,スキル!$A:$K,11,0),"ル",ROUND(F232/H232,1)))</f>
        <v>6</v>
      </c>
      <c r="J232" s="8">
        <f>IF(E232="","",IF(E232=VLOOKUP(A232,スキル!$A:$K,11,0),"Ｍ",ROUND(G232-I232,0)))</f>
        <v>2</v>
      </c>
      <c r="K232" s="6">
        <f ca="1">IF(E232="","",IF(E232=VLOOKUP(A232,スキル!$A:$K,11,0),"Ａ",IF(E232=VLOOKUP(A232,スキル!$A:$K,11,0)-1,0,SUM(OFFSET(スキル!$A$2,MATCH(A232,スキル!$A$3:$A$1048576,0),E232+4,1,5-E232)))))</f>
        <v>20</v>
      </c>
      <c r="L232" s="8">
        <f ca="1">IF(E232="",VLOOKUP(A232,スキル!$A:$K,10,0),IF(E232=VLOOKUP(A232,スキル!$A:$K,11,0),"Ｘ",J232+K232))</f>
        <v>22</v>
      </c>
      <c r="M232" s="9">
        <f>IF(C232="イベ","-",VLOOKUP(A232,スキル!$A:$K,10,0)*IF(C232="ハピ",10000,30000))</f>
        <v>1080000</v>
      </c>
      <c r="N232" s="9">
        <f t="shared" ca="1" si="0"/>
        <v>420000</v>
      </c>
      <c r="O232" s="9">
        <f ca="1">IF(C232="イベ","-",IF(E232=VLOOKUP(A232,スキル!$A:$K,11,0),0,IF(C232="ハピ",L232*10000,L232*30000)))</f>
        <v>660000</v>
      </c>
      <c r="P232" s="12" t="s">
        <v>38</v>
      </c>
    </row>
    <row r="233" spans="1:16" ht="18" customHeight="1">
      <c r="A233" s="11">
        <v>231</v>
      </c>
      <c r="B233" s="12"/>
      <c r="C233" s="12" t="s">
        <v>47</v>
      </c>
      <c r="D233" s="12" t="s">
        <v>369</v>
      </c>
      <c r="E233" s="11">
        <v>3</v>
      </c>
      <c r="F233" s="11">
        <v>25</v>
      </c>
      <c r="G233" s="6">
        <f>IF(E233="","",IF(E233=VLOOKUP(A233,スキル!$A:$K,11,0),"ス",VLOOKUP(A233,スキル!$A:$J,E233+4,FALSE)))</f>
        <v>4</v>
      </c>
      <c r="H233" s="6">
        <f>IF(E233="","",IF(E233=VLOOKUP(A233,スキル!$A:$K,11,0),"キ",100/G233))</f>
        <v>25</v>
      </c>
      <c r="I233" s="6">
        <f>IF(E233="","",IF(E233=VLOOKUP(A233,スキル!$A:$K,11,0),"ル",ROUND(F233/H233,1)))</f>
        <v>1</v>
      </c>
      <c r="J233" s="8">
        <f>IF(E233="","",IF(E233=VLOOKUP(A233,スキル!$A:$K,11,0),"Ｍ",ROUND(G233-I233,0)))</f>
        <v>3</v>
      </c>
      <c r="K233" s="6">
        <f ca="1">IF(E233="","",IF(E233=VLOOKUP(A233,スキル!$A:$K,11,0),"Ａ",IF(E233=VLOOKUP(A233,スキル!$A:$K,11,0)-1,0,SUM(OFFSET(スキル!$A$2,MATCH(A233,スキル!$A$3:$A$1048576,0),E233+4,1,5-E233)))))</f>
        <v>21</v>
      </c>
      <c r="L233" s="8">
        <f ca="1">IF(E233="",VLOOKUP(A233,スキル!$A:$K,10,0),IF(E233=VLOOKUP(A233,スキル!$A:$K,11,0),"Ｘ",J233+K233))</f>
        <v>24</v>
      </c>
      <c r="M233" s="9">
        <f>IF(C233="イベ","-",VLOOKUP(A233,スキル!$A:$K,10,0)*IF(C233="ハピ",10000,30000))</f>
        <v>870000</v>
      </c>
      <c r="N233" s="9">
        <f t="shared" ca="1" si="0"/>
        <v>150000</v>
      </c>
      <c r="O233" s="9">
        <f ca="1">IF(C233="イベ","-",IF(E233=VLOOKUP(A233,スキル!$A:$K,11,0),0,IF(C233="ハピ",L233*10000,L233*30000)))</f>
        <v>720000</v>
      </c>
      <c r="P233" s="12" t="s">
        <v>13</v>
      </c>
    </row>
    <row r="234" spans="1:16" ht="18" customHeight="1">
      <c r="A234" s="11">
        <v>232</v>
      </c>
      <c r="B234" s="12"/>
      <c r="C234" s="12" t="s">
        <v>47</v>
      </c>
      <c r="D234" s="12" t="s">
        <v>370</v>
      </c>
      <c r="E234" s="12"/>
      <c r="F234" s="12"/>
      <c r="G234" s="6" t="str">
        <f>IF(E234="","",IF(E234=VLOOKUP(A234,スキル!$A:$K,11,0),"ス",VLOOKUP(A234,スキル!$A:$J,E234+4,FALSE)))</f>
        <v/>
      </c>
      <c r="H234" s="6" t="str">
        <f>IF(E234="","",IF(E234=VLOOKUP(A234,スキル!$A:$K,11,0),"キ",100/G234))</f>
        <v/>
      </c>
      <c r="I234" s="6" t="str">
        <f>IF(E234="","",IF(E234=VLOOKUP(A234,スキル!$A:$K,11,0),"ル",ROUND(F234/H234,1)))</f>
        <v/>
      </c>
      <c r="J234" s="8" t="str">
        <f>IF(E234="","",IF(E234=VLOOKUP(A234,スキル!$A:$K,11,0),"Ｍ",ROUND(G234-I234,0)))</f>
        <v/>
      </c>
      <c r="K234" s="6" t="str">
        <f ca="1">IF(E234="","",IF(E234=VLOOKUP(A234,スキル!$A:$K,11,0),"Ａ",IF(E234=VLOOKUP(A234,スキル!$A:$K,11,0)-1,0,SUM(OFFSET(スキル!$A$2,MATCH(A234,スキル!$A$3:$A$1048576,0),E234+4,1,5-E234)))))</f>
        <v/>
      </c>
      <c r="L234" s="8">
        <f>IF(E234="",VLOOKUP(A234,スキル!$A:$K,10,0),IF(E234=VLOOKUP(A234,スキル!$A:$K,11,0),"Ｘ",J234+K234))</f>
        <v>29</v>
      </c>
      <c r="M234" s="9">
        <f>IF(C234="イベ","-",VLOOKUP(A234,スキル!$A:$K,10,0)*IF(C234="ハピ",10000,30000))</f>
        <v>870000</v>
      </c>
      <c r="N234" s="9">
        <f t="shared" si="0"/>
        <v>0</v>
      </c>
      <c r="O234" s="9">
        <f>IF(C234="イベ","-",IF(E234=VLOOKUP(A234,スキル!$A:$K,11,0),0,IF(C234="ハピ",L234*10000,L234*30000)))</f>
        <v>870000</v>
      </c>
      <c r="P234" s="12" t="s">
        <v>23</v>
      </c>
    </row>
    <row r="235" spans="1:16" ht="18" customHeight="1">
      <c r="A235" s="11">
        <v>233</v>
      </c>
      <c r="B235" s="12"/>
      <c r="C235" s="12" t="s">
        <v>47</v>
      </c>
      <c r="D235" s="12" t="s">
        <v>371</v>
      </c>
      <c r="E235" s="11">
        <v>3</v>
      </c>
      <c r="F235" s="11">
        <v>50</v>
      </c>
      <c r="G235" s="6">
        <f>IF(E235="","",IF(E235=VLOOKUP(A235,スキル!$A:$K,11,0),"ス",VLOOKUP(A235,スキル!$A:$J,E235+4,FALSE)))</f>
        <v>4</v>
      </c>
      <c r="H235" s="6">
        <f>IF(E235="","",IF(E235=VLOOKUP(A235,スキル!$A:$K,11,0),"キ",100/G235))</f>
        <v>25</v>
      </c>
      <c r="I235" s="6">
        <f>IF(E235="","",IF(E235=VLOOKUP(A235,スキル!$A:$K,11,0),"ル",ROUND(F235/H235,1)))</f>
        <v>2</v>
      </c>
      <c r="J235" s="8">
        <f>IF(E235="","",IF(E235=VLOOKUP(A235,スキル!$A:$K,11,0),"Ｍ",ROUND(G235-I235,0)))</f>
        <v>2</v>
      </c>
      <c r="K235" s="6">
        <f ca="1">IF(E235="","",IF(E235=VLOOKUP(A235,スキル!$A:$K,11,0),"Ａ",IF(E235=VLOOKUP(A235,スキル!$A:$K,11,0)-1,0,SUM(OFFSET(スキル!$A$2,MATCH(A235,スキル!$A$3:$A$1048576,0),E235+4,1,5-E235)))))</f>
        <v>24</v>
      </c>
      <c r="L235" s="8">
        <f ca="1">IF(E235="",VLOOKUP(A235,スキル!$A:$K,10,0),IF(E235=VLOOKUP(A235,スキル!$A:$K,11,0),"Ｘ",J235+K235))</f>
        <v>26</v>
      </c>
      <c r="M235" s="9">
        <f>IF(C235="イベ","-",VLOOKUP(A235,スキル!$A:$K,10,0)*IF(C235="ハピ",10000,30000))</f>
        <v>960000</v>
      </c>
      <c r="N235" s="9">
        <f t="shared" ca="1" si="0"/>
        <v>180000</v>
      </c>
      <c r="O235" s="9">
        <f ca="1">IF(C235="イベ","-",IF(E235=VLOOKUP(A235,スキル!$A:$K,11,0),0,IF(C235="ハピ",L235*10000,L235*30000)))</f>
        <v>780000</v>
      </c>
      <c r="P235" s="12" t="s">
        <v>13</v>
      </c>
    </row>
    <row r="236" spans="1:16" ht="18" customHeight="1">
      <c r="A236" s="11">
        <v>234</v>
      </c>
      <c r="B236" s="12"/>
      <c r="C236" s="12" t="s">
        <v>47</v>
      </c>
      <c r="D236" s="12" t="s">
        <v>372</v>
      </c>
      <c r="E236" s="11">
        <v>4</v>
      </c>
      <c r="F236" s="11">
        <v>0</v>
      </c>
      <c r="G236" s="6">
        <f>IF(E236="","",IF(E236=VLOOKUP(A236,スキル!$A:$K,11,0),"ス",VLOOKUP(A236,スキル!$A:$J,E236+4,FALSE)))</f>
        <v>8</v>
      </c>
      <c r="H236" s="6">
        <f>IF(E236="","",IF(E236=VLOOKUP(A236,スキル!$A:$K,11,0),"キ",100/G236))</f>
        <v>12.5</v>
      </c>
      <c r="I236" s="6">
        <f>IF(E236="","",IF(E236=VLOOKUP(A236,スキル!$A:$K,11,0),"ル",ROUND(F236/H236,1)))</f>
        <v>0</v>
      </c>
      <c r="J236" s="8">
        <f>IF(E236="","",IF(E236=VLOOKUP(A236,スキル!$A:$K,11,0),"Ｍ",ROUND(G236-I236,0)))</f>
        <v>8</v>
      </c>
      <c r="K236" s="6">
        <f ca="1">IF(E236="","",IF(E236=VLOOKUP(A236,スキル!$A:$K,11,0),"Ａ",IF(E236=VLOOKUP(A236,スキル!$A:$K,11,0)-1,0,SUM(OFFSET(スキル!$A$2,MATCH(A236,スキル!$A$3:$A$1048576,0),E236+4,1,5-E236)))))</f>
        <v>16</v>
      </c>
      <c r="L236" s="8">
        <f ca="1">IF(E236="",VLOOKUP(A236,スキル!$A:$K,10,0),IF(E236=VLOOKUP(A236,スキル!$A:$K,11,0),"Ｘ",J236+K236))</f>
        <v>24</v>
      </c>
      <c r="M236" s="9">
        <f>IF(C236="イベ","-",VLOOKUP(A236,スキル!$A:$K,10,0)*IF(C236="ハピ",10000,30000))</f>
        <v>960000</v>
      </c>
      <c r="N236" s="9">
        <f t="shared" ca="1" si="0"/>
        <v>240000</v>
      </c>
      <c r="O236" s="9">
        <f ca="1">IF(C236="イベ","-",IF(E236=VLOOKUP(A236,スキル!$A:$K,11,0),0,IF(C236="ハピ",L236*10000,L236*30000)))</f>
        <v>720000</v>
      </c>
      <c r="P236" s="12" t="s">
        <v>13</v>
      </c>
    </row>
    <row r="237" spans="1:16" ht="18" customHeight="1">
      <c r="A237" s="11">
        <v>235</v>
      </c>
      <c r="B237" s="12"/>
      <c r="C237" s="12" t="s">
        <v>47</v>
      </c>
      <c r="D237" s="12" t="s">
        <v>373</v>
      </c>
      <c r="E237" s="11">
        <v>2</v>
      </c>
      <c r="F237" s="11">
        <v>0</v>
      </c>
      <c r="G237" s="6">
        <f>IF(E237="","",IF(E237=VLOOKUP(A237,スキル!$A:$K,11,0),"ス",VLOOKUP(A237,スキル!$A:$J,E237+4,FALSE)))</f>
        <v>2</v>
      </c>
      <c r="H237" s="6">
        <f>IF(E237="","",IF(E237=VLOOKUP(A237,スキル!$A:$K,11,0),"キ",100/G237))</f>
        <v>50</v>
      </c>
      <c r="I237" s="6">
        <f>IF(E237="","",IF(E237=VLOOKUP(A237,スキル!$A:$K,11,0),"ル",ROUND(F237/H237,1)))</f>
        <v>0</v>
      </c>
      <c r="J237" s="8">
        <f>IF(E237="","",IF(E237=VLOOKUP(A237,スキル!$A:$K,11,0),"Ｍ",ROUND(G237-I237,0)))</f>
        <v>2</v>
      </c>
      <c r="K237" s="6">
        <f ca="1">IF(E237="","",IF(E237=VLOOKUP(A237,スキル!$A:$K,11,0),"Ａ",IF(E237=VLOOKUP(A237,スキル!$A:$K,11,0)-1,0,SUM(OFFSET(スキル!$A$2,MATCH(A237,スキル!$A$3:$A$1048576,0),E237+4,1,5-E237)))))</f>
        <v>25</v>
      </c>
      <c r="L237" s="8">
        <f ca="1">IF(E237="",VLOOKUP(A237,スキル!$A:$K,10,0),IF(E237=VLOOKUP(A237,スキル!$A:$K,11,0),"Ｘ",J237+K237))</f>
        <v>27</v>
      </c>
      <c r="M237" s="9">
        <f>IF(C237="イベ","-",VLOOKUP(A237,スキル!$A:$K,10,0)*IF(C237="ハピ",10000,30000))</f>
        <v>870000</v>
      </c>
      <c r="N237" s="9">
        <f t="shared" ca="1" si="0"/>
        <v>60000</v>
      </c>
      <c r="O237" s="9">
        <f ca="1">IF(C237="イベ","-",IF(E237=VLOOKUP(A237,スキル!$A:$K,11,0),0,IF(C237="ハピ",L237*10000,L237*30000)))</f>
        <v>810000</v>
      </c>
      <c r="P237" s="12" t="s">
        <v>374</v>
      </c>
    </row>
    <row r="238" spans="1:16" ht="18" customHeight="1">
      <c r="A238" s="11">
        <v>236</v>
      </c>
      <c r="B238" s="12"/>
      <c r="C238" s="12" t="s">
        <v>47</v>
      </c>
      <c r="D238" s="12" t="s">
        <v>375</v>
      </c>
      <c r="E238" s="11">
        <v>2</v>
      </c>
      <c r="F238" s="11">
        <v>0</v>
      </c>
      <c r="G238" s="6">
        <f>IF(E238="","",IF(E238=VLOOKUP(A238,スキル!$A:$K,11,0),"ス",VLOOKUP(A238,スキル!$A:$J,E238+4,FALSE)))</f>
        <v>2</v>
      </c>
      <c r="H238" s="6">
        <f>IF(E238="","",IF(E238=VLOOKUP(A238,スキル!$A:$K,11,0),"キ",100/G238))</f>
        <v>50</v>
      </c>
      <c r="I238" s="6">
        <f>IF(E238="","",IF(E238=VLOOKUP(A238,スキル!$A:$K,11,0),"ル",ROUND(F238/H238,1)))</f>
        <v>0</v>
      </c>
      <c r="J238" s="8">
        <f>IF(E238="","",IF(E238=VLOOKUP(A238,スキル!$A:$K,11,0),"Ｍ",ROUND(G238-I238,0)))</f>
        <v>2</v>
      </c>
      <c r="K238" s="6">
        <f ca="1">IF(E238="","",IF(E238=VLOOKUP(A238,スキル!$A:$K,11,0),"Ａ",IF(E238=VLOOKUP(A238,スキル!$A:$K,11,0)-1,0,SUM(OFFSET(スキル!$A$2,MATCH(A238,スキル!$A$3:$A$1048576,0),E238+4,1,5-E238)))))</f>
        <v>25</v>
      </c>
      <c r="L238" s="8">
        <f ca="1">IF(E238="",VLOOKUP(A238,スキル!$A:$K,10,0),IF(E238=VLOOKUP(A238,スキル!$A:$K,11,0),"Ｘ",J238+K238))</f>
        <v>27</v>
      </c>
      <c r="M238" s="9">
        <f>IF(C238="イベ","-",VLOOKUP(A238,スキル!$A:$K,10,0)*IF(C238="ハピ",10000,30000))</f>
        <v>870000</v>
      </c>
      <c r="N238" s="9">
        <f t="shared" ca="1" si="0"/>
        <v>60000</v>
      </c>
      <c r="O238" s="9">
        <f ca="1">IF(C238="イベ","-",IF(E238=VLOOKUP(A238,スキル!$A:$K,11,0),0,IF(C238="ハピ",L238*10000,L238*30000)))</f>
        <v>810000</v>
      </c>
      <c r="P238" s="12" t="s">
        <v>376</v>
      </c>
    </row>
    <row r="239" spans="1:16" ht="18" customHeight="1">
      <c r="A239" s="11">
        <v>237</v>
      </c>
      <c r="B239" s="12"/>
      <c r="C239" s="12" t="s">
        <v>47</v>
      </c>
      <c r="D239" s="12" t="s">
        <v>377</v>
      </c>
      <c r="E239" s="11">
        <v>2</v>
      </c>
      <c r="F239" s="11">
        <v>0</v>
      </c>
      <c r="G239" s="6">
        <f>IF(E239="","",IF(E239=VLOOKUP(A239,スキル!$A:$K,11,0),"ス",VLOOKUP(A239,スキル!$A:$J,E239+4,FALSE)))</f>
        <v>2</v>
      </c>
      <c r="H239" s="6">
        <f>IF(E239="","",IF(E239=VLOOKUP(A239,スキル!$A:$K,11,0),"キ",100/G239))</f>
        <v>50</v>
      </c>
      <c r="I239" s="6">
        <f>IF(E239="","",IF(E239=VLOOKUP(A239,スキル!$A:$K,11,0),"ル",ROUND(F239/H239,1)))</f>
        <v>0</v>
      </c>
      <c r="J239" s="8">
        <f>IF(E239="","",IF(E239=VLOOKUP(A239,スキル!$A:$K,11,0),"Ｍ",ROUND(G239-I239,0)))</f>
        <v>2</v>
      </c>
      <c r="K239" s="6">
        <f ca="1">IF(E239="","",IF(E239=VLOOKUP(A239,スキル!$A:$K,11,0),"Ａ",IF(E239=VLOOKUP(A239,スキル!$A:$K,11,0)-1,0,SUM(OFFSET(スキル!$A$2,MATCH(A239,スキル!$A$3:$A$1048576,0),E239+4,1,5-E239)))))</f>
        <v>25</v>
      </c>
      <c r="L239" s="8">
        <f ca="1">IF(E239="",VLOOKUP(A239,スキル!$A:$K,10,0),IF(E239=VLOOKUP(A239,スキル!$A:$K,11,0),"Ｘ",J239+K239))</f>
        <v>27</v>
      </c>
      <c r="M239" s="9">
        <f>IF(C239="イベ","-",VLOOKUP(A239,スキル!$A:$K,10,0)*IF(C239="ハピ",10000,30000))</f>
        <v>870000</v>
      </c>
      <c r="N239" s="9">
        <f t="shared" ca="1" si="0"/>
        <v>60000</v>
      </c>
      <c r="O239" s="9">
        <f ca="1">IF(C239="イベ","-",IF(E239=VLOOKUP(A239,スキル!$A:$K,11,0),0,IF(C239="ハピ",L239*10000,L239*30000)))</f>
        <v>810000</v>
      </c>
      <c r="P239" s="12" t="s">
        <v>44</v>
      </c>
    </row>
    <row r="240" spans="1:16" ht="18" customHeight="1">
      <c r="A240" s="11">
        <v>238</v>
      </c>
      <c r="B240" s="12"/>
      <c r="C240" s="12" t="s">
        <v>47</v>
      </c>
      <c r="D240" s="12" t="s">
        <v>378</v>
      </c>
      <c r="E240" s="11">
        <v>3</v>
      </c>
      <c r="F240" s="11">
        <v>0</v>
      </c>
      <c r="G240" s="6">
        <f>IF(E240="","",IF(E240=VLOOKUP(A240,スキル!$A:$K,11,0),"ス",VLOOKUP(A240,スキル!$A:$J,E240+4,FALSE)))</f>
        <v>4</v>
      </c>
      <c r="H240" s="6">
        <f>IF(E240="","",IF(E240=VLOOKUP(A240,スキル!$A:$K,11,0),"キ",100/G240))</f>
        <v>25</v>
      </c>
      <c r="I240" s="6">
        <f>IF(E240="","",IF(E240=VLOOKUP(A240,スキル!$A:$K,11,0),"ル",ROUND(F240/H240,1)))</f>
        <v>0</v>
      </c>
      <c r="J240" s="8">
        <f>IF(E240="","",IF(E240=VLOOKUP(A240,スキル!$A:$K,11,0),"Ｍ",ROUND(G240-I240,0)))</f>
        <v>4</v>
      </c>
      <c r="K240" s="6">
        <f ca="1">IF(E240="","",IF(E240=VLOOKUP(A240,スキル!$A:$K,11,0),"Ａ",IF(E240=VLOOKUP(A240,スキル!$A:$K,11,0)-1,0,SUM(OFFSET(スキル!$A$2,MATCH(A240,スキル!$A$3:$A$1048576,0),E240+4,1,5-E240)))))</f>
        <v>28</v>
      </c>
      <c r="L240" s="8">
        <f ca="1">IF(E240="",VLOOKUP(A240,スキル!$A:$K,10,0),IF(E240=VLOOKUP(A240,スキル!$A:$K,11,0),"Ｘ",J240+K240))</f>
        <v>32</v>
      </c>
      <c r="M240" s="9">
        <f>IF(C240="イベ","-",VLOOKUP(A240,スキル!$A:$K,10,0)*IF(C240="ハピ",10000,30000))</f>
        <v>1080000</v>
      </c>
      <c r="N240" s="9">
        <f t="shared" ca="1" si="0"/>
        <v>120000</v>
      </c>
      <c r="O240" s="9">
        <f ca="1">IF(C240="イベ","-",IF(E240=VLOOKUP(A240,スキル!$A:$K,11,0),0,IF(C240="ハピ",L240*10000,L240*30000)))</f>
        <v>960000</v>
      </c>
      <c r="P240" s="12" t="s">
        <v>21</v>
      </c>
    </row>
    <row r="241" spans="1:16" ht="18" customHeight="1">
      <c r="A241" s="11">
        <v>239</v>
      </c>
      <c r="B241" s="12"/>
      <c r="C241" s="12" t="s">
        <v>47</v>
      </c>
      <c r="D241" s="12" t="s">
        <v>379</v>
      </c>
      <c r="E241" s="11">
        <v>3</v>
      </c>
      <c r="F241" s="11">
        <v>25</v>
      </c>
      <c r="G241" s="6">
        <f>IF(E241="","",IF(E241=VLOOKUP(A241,スキル!$A:$K,11,0),"ス",VLOOKUP(A241,スキル!$A:$J,E241+4,FALSE)))</f>
        <v>4</v>
      </c>
      <c r="H241" s="6">
        <f>IF(E241="","",IF(E241=VLOOKUP(A241,スキル!$A:$K,11,0),"キ",100/G241))</f>
        <v>25</v>
      </c>
      <c r="I241" s="6">
        <f>IF(E241="","",IF(E241=VLOOKUP(A241,スキル!$A:$K,11,0),"ル",ROUND(F241/H241,1)))</f>
        <v>1</v>
      </c>
      <c r="J241" s="8">
        <f>IF(E241="","",IF(E241=VLOOKUP(A241,スキル!$A:$K,11,0),"Ｍ",ROUND(G241-I241,0)))</f>
        <v>3</v>
      </c>
      <c r="K241" s="6">
        <f ca="1">IF(E241="","",IF(E241=VLOOKUP(A241,スキル!$A:$K,11,0),"Ａ",IF(E241=VLOOKUP(A241,スキル!$A:$K,11,0)-1,0,SUM(OFFSET(スキル!$A$2,MATCH(A241,スキル!$A$3:$A$1048576,0),E241+4,1,5-E241)))))</f>
        <v>28</v>
      </c>
      <c r="L241" s="8">
        <f ca="1">IF(E241="",VLOOKUP(A241,スキル!$A:$K,10,0),IF(E241=VLOOKUP(A241,スキル!$A:$K,11,0),"Ｘ",J241+K241))</f>
        <v>31</v>
      </c>
      <c r="M241" s="9">
        <f>IF(C241="イベ","-",VLOOKUP(A241,スキル!$A:$K,10,0)*IF(C241="ハピ",10000,30000))</f>
        <v>1080000</v>
      </c>
      <c r="N241" s="9">
        <f t="shared" ca="1" si="0"/>
        <v>150000</v>
      </c>
      <c r="O241" s="9">
        <f ca="1">IF(C241="イベ","-",IF(E241=VLOOKUP(A241,スキル!$A:$K,11,0),0,IF(C241="ハピ",L241*10000,L241*30000)))</f>
        <v>930000</v>
      </c>
      <c r="P241" s="12" t="s">
        <v>380</v>
      </c>
    </row>
    <row r="242" spans="1:16" ht="18" customHeight="1">
      <c r="A242" s="11">
        <v>240</v>
      </c>
      <c r="B242" s="12"/>
      <c r="C242" s="12" t="s">
        <v>47</v>
      </c>
      <c r="D242" s="12" t="s">
        <v>381</v>
      </c>
      <c r="E242" s="12"/>
      <c r="F242" s="12"/>
      <c r="G242" s="6" t="str">
        <f>IF(E242="","",IF(E242=VLOOKUP(A242,スキル!$A:$K,11,0),"ス",VLOOKUP(A242,スキル!$A:$J,E242+4,FALSE)))</f>
        <v/>
      </c>
      <c r="H242" s="6" t="str">
        <f>IF(E242="","",IF(E242=VLOOKUP(A242,スキル!$A:$K,11,0),"キ",100/G242))</f>
        <v/>
      </c>
      <c r="I242" s="6" t="str">
        <f>IF(E242="","",IF(E242=VLOOKUP(A242,スキル!$A:$K,11,0),"ル",ROUND(F242/H242,1)))</f>
        <v/>
      </c>
      <c r="J242" s="8" t="str">
        <f>IF(E242="","",IF(E242=VLOOKUP(A242,スキル!$A:$K,11,0),"Ｍ",ROUND(G242-I242,0)))</f>
        <v/>
      </c>
      <c r="K242" s="6" t="str">
        <f ca="1">IF(E242="","",IF(E242=VLOOKUP(A242,スキル!$A:$K,11,0),"Ａ",IF(E242=VLOOKUP(A242,スキル!$A:$K,11,0)-1,0,SUM(OFFSET(スキル!$A$2,MATCH(A242,スキル!$A$3:$A$1048576,0),E242+4,1,5-E242)))))</f>
        <v/>
      </c>
      <c r="L242" s="8">
        <f>IF(E242="",VLOOKUP(A242,スキル!$A:$K,10,0),IF(E242=VLOOKUP(A242,スキル!$A:$K,11,0),"Ｘ",J242+K242))</f>
        <v>36</v>
      </c>
      <c r="M242" s="9">
        <f>IF(C242="イベ","-",VLOOKUP(A242,スキル!$A:$K,10,0)*IF(C242="ハピ",10000,30000))</f>
        <v>1080000</v>
      </c>
      <c r="N242" s="9">
        <f t="shared" si="0"/>
        <v>0</v>
      </c>
      <c r="O242" s="9">
        <f>IF(C242="イベ","-",IF(E242=VLOOKUP(A242,スキル!$A:$K,11,0),0,IF(C242="ハピ",L242*10000,L242*30000)))</f>
        <v>1080000</v>
      </c>
      <c r="P242" s="12" t="s">
        <v>382</v>
      </c>
    </row>
    <row r="243" spans="1:16" ht="18" customHeight="1">
      <c r="A243" s="17">
        <v>241</v>
      </c>
      <c r="B243" s="18"/>
      <c r="C243" s="18" t="s">
        <v>50</v>
      </c>
      <c r="D243" s="18" t="s">
        <v>383</v>
      </c>
      <c r="E243" s="11">
        <v>3</v>
      </c>
      <c r="F243" s="12"/>
      <c r="G243" s="6" t="str">
        <f>IF(E243="","",IF(E243=VLOOKUP(A243,スキル!$A:$K,11,0),"ス",VLOOKUP(A243,スキル!$A:$J,E243+4,FALSE)))</f>
        <v>ス</v>
      </c>
      <c r="H243" s="6" t="str">
        <f>IF(E243="","",IF(E243=VLOOKUP(A243,スキル!$A:$K,11,0),"キ",100/G243))</f>
        <v>キ</v>
      </c>
      <c r="I243" s="6" t="str">
        <f>IF(E243="","",IF(E243=VLOOKUP(A243,スキル!$A:$K,11,0),"ル",ROUND(F243/H243,1)))</f>
        <v>ル</v>
      </c>
      <c r="J243" s="8" t="str">
        <f>IF(E243="","",IF(E243=VLOOKUP(A243,スキル!$A:$K,11,0),"Ｍ",ROUND(G243-I243,0)))</f>
        <v>Ｍ</v>
      </c>
      <c r="K243" s="6" t="str">
        <f ca="1">IF(E243="","",IF(E243=VLOOKUP(A243,スキル!$A:$K,11,0),"Ａ",IF(E243=VLOOKUP(A243,スキル!$A:$K,11,0)-1,0,SUM(OFFSET(スキル!$A$2,MATCH(A243,スキル!$A$3:$A$1048576,0),E243+4,1,5-E243)))))</f>
        <v>Ａ</v>
      </c>
      <c r="L243" s="8" t="str">
        <f>IF(E243="",VLOOKUP(A243,スキル!$A:$K,10,0),IF(E243=VLOOKUP(A243,スキル!$A:$K,11,0),"Ｘ",J243+K243))</f>
        <v>Ｘ</v>
      </c>
      <c r="M243" s="9" t="str">
        <f>IF(C243="イベ","-",VLOOKUP(A243,スキル!$A:$K,10,0)*IF(C243="ハピ",10000,30000))</f>
        <v>-</v>
      </c>
      <c r="N243" s="9" t="str">
        <f t="shared" si="0"/>
        <v>-</v>
      </c>
      <c r="O243" s="9" t="str">
        <f>IF(C243="イベ","-",IF(E243=VLOOKUP(A243,スキル!$A:$K,11,0),0,IF(C243="ハピ",L243*10000,L243*30000)))</f>
        <v>-</v>
      </c>
      <c r="P243" s="12" t="s">
        <v>49</v>
      </c>
    </row>
    <row r="244" spans="1:16" ht="18" customHeight="1">
      <c r="A244" s="11">
        <v>242</v>
      </c>
      <c r="B244" s="12"/>
      <c r="C244" s="12" t="s">
        <v>47</v>
      </c>
      <c r="D244" s="12" t="s">
        <v>384</v>
      </c>
      <c r="E244" s="11">
        <v>3</v>
      </c>
      <c r="F244" s="11">
        <v>0</v>
      </c>
      <c r="G244" s="6">
        <f>IF(E244="","",IF(E244=VLOOKUP(A244,スキル!$A:$K,11,0),"ス",VLOOKUP(A244,スキル!$A:$J,E244+4,FALSE)))</f>
        <v>4</v>
      </c>
      <c r="H244" s="6">
        <f>IF(E244="","",IF(E244=VLOOKUP(A244,スキル!$A:$K,11,0),"キ",100/G244))</f>
        <v>25</v>
      </c>
      <c r="I244" s="6">
        <f>IF(E244="","",IF(E244=VLOOKUP(A244,スキル!$A:$K,11,0),"ル",ROUND(F244/H244,1)))</f>
        <v>0</v>
      </c>
      <c r="J244" s="8">
        <f>IF(E244="","",IF(E244=VLOOKUP(A244,スキル!$A:$K,11,0),"Ｍ",ROUND(G244-I244,0)))</f>
        <v>4</v>
      </c>
      <c r="K244" s="6">
        <f ca="1">IF(E244="","",IF(E244=VLOOKUP(A244,スキル!$A:$K,11,0),"Ａ",IF(E244=VLOOKUP(A244,スキル!$A:$K,11,0)-1,0,SUM(OFFSET(スキル!$A$2,MATCH(A244,スキル!$A$3:$A$1048576,0),E244+4,1,5-E244)))))</f>
        <v>21</v>
      </c>
      <c r="L244" s="8">
        <f ca="1">IF(E244="",VLOOKUP(A244,スキル!$A:$K,10,0),IF(E244=VLOOKUP(A244,スキル!$A:$K,11,0),"Ｘ",J244+K244))</f>
        <v>25</v>
      </c>
      <c r="M244" s="9">
        <f>IF(C244="イベ","-",VLOOKUP(A244,スキル!$A:$K,10,0)*IF(C244="ハピ",10000,30000))</f>
        <v>870000</v>
      </c>
      <c r="N244" s="9">
        <f t="shared" ca="1" si="0"/>
        <v>120000</v>
      </c>
      <c r="O244" s="9">
        <f ca="1">IF(C244="イベ","-",IF(E244=VLOOKUP(A244,スキル!$A:$K,11,0),0,IF(C244="ハピ",L244*10000,L244*30000)))</f>
        <v>750000</v>
      </c>
      <c r="P244" s="12" t="s">
        <v>385</v>
      </c>
    </row>
    <row r="245" spans="1:16" ht="18" customHeight="1">
      <c r="A245" s="11">
        <v>243</v>
      </c>
      <c r="B245" s="12"/>
      <c r="C245" s="12" t="s">
        <v>47</v>
      </c>
      <c r="D245" s="12" t="s">
        <v>386</v>
      </c>
      <c r="E245" s="12"/>
      <c r="F245" s="12"/>
      <c r="G245" s="6" t="str">
        <f>IF(E245="","",IF(E245=VLOOKUP(A245,スキル!$A:$K,11,0),"ス",VLOOKUP(A245,スキル!$A:$J,E245+4,FALSE)))</f>
        <v/>
      </c>
      <c r="H245" s="6" t="str">
        <f>IF(E245="","",IF(E245=VLOOKUP(A245,スキル!$A:$K,11,0),"キ",100/G245))</f>
        <v/>
      </c>
      <c r="I245" s="6" t="str">
        <f>IF(E245="","",IF(E245=VLOOKUP(A245,スキル!$A:$K,11,0),"ル",ROUND(F245/H245,1)))</f>
        <v/>
      </c>
      <c r="J245" s="8" t="str">
        <f>IF(E245="","",IF(E245=VLOOKUP(A245,スキル!$A:$K,11,0),"Ｍ",ROUND(G245-I245,0)))</f>
        <v/>
      </c>
      <c r="K245" s="6" t="str">
        <f ca="1">IF(E245="","",IF(E245=VLOOKUP(A245,スキル!$A:$K,11,0),"Ａ",IF(E245=VLOOKUP(A245,スキル!$A:$K,11,0)-1,0,SUM(OFFSET(スキル!$A$2,MATCH(A245,スキル!$A$3:$A$1048576,0),E245+4,1,5-E245)))))</f>
        <v/>
      </c>
      <c r="L245" s="8">
        <f>IF(E245="",VLOOKUP(A245,スキル!$A:$K,10,0),IF(E245=VLOOKUP(A245,スキル!$A:$K,11,0),"Ｘ",J245+K245))</f>
        <v>29</v>
      </c>
      <c r="M245" s="9">
        <f>IF(C245="イベ","-",VLOOKUP(A245,スキル!$A:$K,10,0)*IF(C245="ハピ",10000,30000))</f>
        <v>870000</v>
      </c>
      <c r="N245" s="9">
        <f t="shared" si="0"/>
        <v>0</v>
      </c>
      <c r="O245" s="9">
        <f>IF(C245="イベ","-",IF(E245=VLOOKUP(A245,スキル!$A:$K,11,0),0,IF(C245="ハピ",L245*10000,L245*30000)))</f>
        <v>870000</v>
      </c>
      <c r="P245" s="12" t="s">
        <v>23</v>
      </c>
    </row>
    <row r="246" spans="1:16" ht="18" customHeight="1">
      <c r="A246" s="11">
        <v>244</v>
      </c>
      <c r="B246" s="12"/>
      <c r="C246" s="12" t="s">
        <v>47</v>
      </c>
      <c r="D246" s="12" t="s">
        <v>387</v>
      </c>
      <c r="E246" s="12"/>
      <c r="F246" s="12"/>
      <c r="G246" s="6" t="str">
        <f>IF(E246="","",IF(E246=VLOOKUP(A246,スキル!$A:$K,11,0),"ス",VLOOKUP(A246,スキル!$A:$J,E246+4,FALSE)))</f>
        <v/>
      </c>
      <c r="H246" s="6" t="str">
        <f>IF(E246="","",IF(E246=VLOOKUP(A246,スキル!$A:$K,11,0),"キ",100/G246))</f>
        <v/>
      </c>
      <c r="I246" s="6" t="str">
        <f>IF(E246="","",IF(E246=VLOOKUP(A246,スキル!$A:$K,11,0),"ル",ROUND(F246/H246,1)))</f>
        <v/>
      </c>
      <c r="J246" s="8" t="str">
        <f>IF(E246="","",IF(E246=VLOOKUP(A246,スキル!$A:$K,11,0),"Ｍ",ROUND(G246-I246,0)))</f>
        <v/>
      </c>
      <c r="K246" s="6" t="str">
        <f ca="1">IF(E246="","",IF(E246=VLOOKUP(A246,スキル!$A:$K,11,0),"Ａ",IF(E246=VLOOKUP(A246,スキル!$A:$K,11,0)-1,0,SUM(OFFSET(スキル!$A$2,MATCH(A246,スキル!$A$3:$A$1048576,0),E246+4,1,5-E246)))))</f>
        <v/>
      </c>
      <c r="L246" s="8">
        <f>IF(E246="",VLOOKUP(A246,スキル!$A:$K,10,0),IF(E246=VLOOKUP(A246,スキル!$A:$K,11,0),"Ｘ",J246+K246))</f>
        <v>36</v>
      </c>
      <c r="M246" s="9">
        <f>IF(C246="イベ","-",VLOOKUP(A246,スキル!$A:$K,10,0)*IF(C246="ハピ",10000,30000))</f>
        <v>1080000</v>
      </c>
      <c r="N246" s="9">
        <f t="shared" si="0"/>
        <v>0</v>
      </c>
      <c r="O246" s="9">
        <f>IF(C246="イベ","-",IF(E246=VLOOKUP(A246,スキル!$A:$K,11,0),0,IF(C246="ハピ",L246*10000,L246*30000)))</f>
        <v>1080000</v>
      </c>
      <c r="P246" s="12" t="s">
        <v>13</v>
      </c>
    </row>
    <row r="247" spans="1:16" ht="18" customHeight="1">
      <c r="A247" s="11">
        <v>245</v>
      </c>
      <c r="B247" s="12"/>
      <c r="C247" s="12" t="s">
        <v>47</v>
      </c>
      <c r="D247" s="12" t="s">
        <v>388</v>
      </c>
      <c r="E247" s="11">
        <v>1</v>
      </c>
      <c r="F247" s="11">
        <v>0</v>
      </c>
      <c r="G247" s="6">
        <f>IF(E247="","",IF(E247=VLOOKUP(A247,スキル!$A:$K,11,0),"ス",VLOOKUP(A247,スキル!$A:$J,E247+4,FALSE)))</f>
        <v>1</v>
      </c>
      <c r="H247" s="6">
        <f>IF(E247="","",IF(E247=VLOOKUP(A247,スキル!$A:$K,11,0),"キ",100/G247))</f>
        <v>100</v>
      </c>
      <c r="I247" s="6">
        <f>IF(E247="","",IF(E247=VLOOKUP(A247,スキル!$A:$K,11,0),"ル",ROUND(F247/H247,1)))</f>
        <v>0</v>
      </c>
      <c r="J247" s="8">
        <f>IF(E247="","",IF(E247=VLOOKUP(A247,スキル!$A:$K,11,0),"Ｍ",ROUND(G247-I247,0)))</f>
        <v>1</v>
      </c>
      <c r="K247" s="6">
        <f ca="1">IF(E247="","",IF(E247=VLOOKUP(A247,スキル!$A:$K,11,0),"Ａ",IF(E247=VLOOKUP(A247,スキル!$A:$K,11,0)-1,0,SUM(OFFSET(スキル!$A$2,MATCH(A247,スキル!$A$3:$A$1048576,0),E247+4,1,5-E247)))))</f>
        <v>30</v>
      </c>
      <c r="L247" s="8">
        <f ca="1">IF(E247="",VLOOKUP(A247,スキル!$A:$K,10,0),IF(E247=VLOOKUP(A247,スキル!$A:$K,11,0),"Ｘ",J247+K247))</f>
        <v>31</v>
      </c>
      <c r="M247" s="9">
        <f>IF(C247="イベ","-",VLOOKUP(A247,スキル!$A:$K,10,0)*IF(C247="ハピ",10000,30000))</f>
        <v>960000</v>
      </c>
      <c r="N247" s="9">
        <f t="shared" ca="1" si="0"/>
        <v>30000</v>
      </c>
      <c r="O247" s="9">
        <f ca="1">IF(C247="イベ","-",IF(E247=VLOOKUP(A247,スキル!$A:$K,11,0),0,IF(C247="ハピ",L247*10000,L247*30000)))</f>
        <v>930000</v>
      </c>
      <c r="P247" s="12" t="s">
        <v>389</v>
      </c>
    </row>
    <row r="248" spans="1:16" ht="18" customHeight="1">
      <c r="A248" s="11">
        <v>246</v>
      </c>
      <c r="B248" s="12"/>
      <c r="C248" s="12" t="s">
        <v>47</v>
      </c>
      <c r="D248" s="12" t="s">
        <v>390</v>
      </c>
      <c r="E248" s="11">
        <v>3</v>
      </c>
      <c r="F248" s="11">
        <v>0</v>
      </c>
      <c r="G248" s="6">
        <f>IF(E248="","",IF(E248=VLOOKUP(A248,スキル!$A:$K,11,0),"ス",VLOOKUP(A248,スキル!$A:$J,E248+4,FALSE)))</f>
        <v>4</v>
      </c>
      <c r="H248" s="6">
        <f>IF(E248="","",IF(E248=VLOOKUP(A248,スキル!$A:$K,11,0),"キ",100/G248))</f>
        <v>25</v>
      </c>
      <c r="I248" s="6">
        <f>IF(E248="","",IF(E248=VLOOKUP(A248,スキル!$A:$K,11,0),"ル",ROUND(F248/H248,1)))</f>
        <v>0</v>
      </c>
      <c r="J248" s="8">
        <f>IF(E248="","",IF(E248=VLOOKUP(A248,スキル!$A:$K,11,0),"Ｍ",ROUND(G248-I248,0)))</f>
        <v>4</v>
      </c>
      <c r="K248" s="6">
        <f ca="1">IF(E248="","",IF(E248=VLOOKUP(A248,スキル!$A:$K,11,0),"Ａ",IF(E248=VLOOKUP(A248,スキル!$A:$K,11,0)-1,0,SUM(OFFSET(スキル!$A$2,MATCH(A248,スキル!$A$3:$A$1048576,0),E248+4,1,5-E248)))))</f>
        <v>21</v>
      </c>
      <c r="L248" s="8">
        <f ca="1">IF(E248="",VLOOKUP(A248,スキル!$A:$K,10,0),IF(E248=VLOOKUP(A248,スキル!$A:$K,11,0),"Ｘ",J248+K248))</f>
        <v>25</v>
      </c>
      <c r="M248" s="9">
        <f>IF(C248="イベ","-",VLOOKUP(A248,スキル!$A:$K,10,0)*IF(C248="ハピ",10000,30000))</f>
        <v>870000</v>
      </c>
      <c r="N248" s="9">
        <f t="shared" ca="1" si="0"/>
        <v>120000</v>
      </c>
      <c r="O248" s="9">
        <f ca="1">IF(C248="イベ","-",IF(E248=VLOOKUP(A248,スキル!$A:$K,11,0),0,IF(C248="ハピ",L248*10000,L248*30000)))</f>
        <v>750000</v>
      </c>
      <c r="P248" s="12" t="s">
        <v>38</v>
      </c>
    </row>
    <row r="249" spans="1:16" ht="18" customHeight="1">
      <c r="A249" s="11">
        <v>247</v>
      </c>
      <c r="B249" s="12"/>
      <c r="C249" s="12" t="s">
        <v>47</v>
      </c>
      <c r="D249" s="12" t="s">
        <v>391</v>
      </c>
      <c r="E249" s="11">
        <v>3</v>
      </c>
      <c r="F249" s="11">
        <v>0</v>
      </c>
      <c r="G249" s="6">
        <f>IF(E249="","",IF(E249=VLOOKUP(A249,スキル!$A:$K,11,0),"ス",VLOOKUP(A249,スキル!$A:$J,E249+4,FALSE)))</f>
        <v>4</v>
      </c>
      <c r="H249" s="6">
        <f>IF(E249="","",IF(E249=VLOOKUP(A249,スキル!$A:$K,11,0),"キ",100/G249))</f>
        <v>25</v>
      </c>
      <c r="I249" s="6">
        <f>IF(E249="","",IF(E249=VLOOKUP(A249,スキル!$A:$K,11,0),"ル",ROUND(F249/H249,1)))</f>
        <v>0</v>
      </c>
      <c r="J249" s="8">
        <f>IF(E249="","",IF(E249=VLOOKUP(A249,スキル!$A:$K,11,0),"Ｍ",ROUND(G249-I249,0)))</f>
        <v>4</v>
      </c>
      <c r="K249" s="6">
        <f ca="1">IF(E249="","",IF(E249=VLOOKUP(A249,スキル!$A:$K,11,0),"Ａ",IF(E249=VLOOKUP(A249,スキル!$A:$K,11,0)-1,0,SUM(OFFSET(スキル!$A$2,MATCH(A249,スキル!$A$3:$A$1048576,0),E249+4,1,5-E249)))))</f>
        <v>24</v>
      </c>
      <c r="L249" s="8">
        <f ca="1">IF(E249="",VLOOKUP(A249,スキル!$A:$K,10,0),IF(E249=VLOOKUP(A249,スキル!$A:$K,11,0),"Ｘ",J249+K249))</f>
        <v>28</v>
      </c>
      <c r="M249" s="9">
        <f>IF(C249="イベ","-",VLOOKUP(A249,スキル!$A:$K,10,0)*IF(C249="ハピ",10000,30000))</f>
        <v>960000</v>
      </c>
      <c r="N249" s="9">
        <f t="shared" ca="1" si="0"/>
        <v>120000</v>
      </c>
      <c r="O249" s="9">
        <f ca="1">IF(C249="イベ","-",IF(E249=VLOOKUP(A249,スキル!$A:$K,11,0),0,IF(C249="ハピ",L249*10000,L249*30000)))</f>
        <v>840000</v>
      </c>
      <c r="P249" s="12" t="s">
        <v>49</v>
      </c>
    </row>
    <row r="250" spans="1:16" ht="18" customHeight="1">
      <c r="A250" s="11">
        <v>248</v>
      </c>
      <c r="B250" s="12"/>
      <c r="C250" s="12" t="s">
        <v>47</v>
      </c>
      <c r="D250" s="12" t="s">
        <v>392</v>
      </c>
      <c r="E250" s="11">
        <v>2</v>
      </c>
      <c r="F250" s="11">
        <v>50</v>
      </c>
      <c r="G250" s="6">
        <f>IF(E250="","",IF(E250=VLOOKUP(A250,スキル!$A:$K,11,0),"ス",VLOOKUP(A250,スキル!$A:$J,E250+4,FALSE)))</f>
        <v>2</v>
      </c>
      <c r="H250" s="6">
        <f>IF(E250="","",IF(E250=VLOOKUP(A250,スキル!$A:$K,11,0),"キ",100/G250))</f>
        <v>50</v>
      </c>
      <c r="I250" s="6">
        <f>IF(E250="","",IF(E250=VLOOKUP(A250,スキル!$A:$K,11,0),"ル",ROUND(F250/H250,1)))</f>
        <v>1</v>
      </c>
      <c r="J250" s="8">
        <f>IF(E250="","",IF(E250=VLOOKUP(A250,スキル!$A:$K,11,0),"Ｍ",ROUND(G250-I250,0)))</f>
        <v>1</v>
      </c>
      <c r="K250" s="6">
        <f ca="1">IF(E250="","",IF(E250=VLOOKUP(A250,スキル!$A:$K,11,0),"Ａ",IF(E250=VLOOKUP(A250,スキル!$A:$K,11,0)-1,0,SUM(OFFSET(スキル!$A$2,MATCH(A250,スキル!$A$3:$A$1048576,0),E250+4,1,5-E250)))))</f>
        <v>25</v>
      </c>
      <c r="L250" s="8">
        <f ca="1">IF(E250="",VLOOKUP(A250,スキル!$A:$K,10,0),IF(E250=VLOOKUP(A250,スキル!$A:$K,11,0),"Ｘ",J250+K250))</f>
        <v>26</v>
      </c>
      <c r="M250" s="9">
        <f>IF(C250="イベ","-",VLOOKUP(A250,スキル!$A:$K,10,0)*IF(C250="ハピ",10000,30000))</f>
        <v>870000</v>
      </c>
      <c r="N250" s="9">
        <f t="shared" ca="1" si="0"/>
        <v>90000</v>
      </c>
      <c r="O250" s="9">
        <f ca="1">IF(C250="イベ","-",IF(E250=VLOOKUP(A250,スキル!$A:$K,11,0),0,IF(C250="ハピ",L250*10000,L250*30000)))</f>
        <v>780000</v>
      </c>
      <c r="P250" s="12" t="s">
        <v>393</v>
      </c>
    </row>
    <row r="251" spans="1:16" ht="18" customHeight="1">
      <c r="A251" s="11">
        <v>249</v>
      </c>
      <c r="B251" s="12"/>
      <c r="C251" s="12" t="s">
        <v>47</v>
      </c>
      <c r="D251" s="12" t="s">
        <v>394</v>
      </c>
      <c r="E251" s="11">
        <v>3</v>
      </c>
      <c r="F251" s="11">
        <v>25</v>
      </c>
      <c r="G251" s="6">
        <f>IF(E251="","",IF(E251=VLOOKUP(A251,スキル!$A:$K,11,0),"ス",VLOOKUP(A251,スキル!$A:$J,E251+4,FALSE)))</f>
        <v>4</v>
      </c>
      <c r="H251" s="6">
        <f>IF(E251="","",IF(E251=VLOOKUP(A251,スキル!$A:$K,11,0),"キ",100/G251))</f>
        <v>25</v>
      </c>
      <c r="I251" s="6">
        <f>IF(E251="","",IF(E251=VLOOKUP(A251,スキル!$A:$K,11,0),"ル",ROUND(F251/H251,1)))</f>
        <v>1</v>
      </c>
      <c r="J251" s="8">
        <f>IF(E251="","",IF(E251=VLOOKUP(A251,スキル!$A:$K,11,0),"Ｍ",ROUND(G251-I251,0)))</f>
        <v>3</v>
      </c>
      <c r="K251" s="6">
        <f ca="1">IF(E251="","",IF(E251=VLOOKUP(A251,スキル!$A:$K,11,0),"Ａ",IF(E251=VLOOKUP(A251,スキル!$A:$K,11,0)-1,0,SUM(OFFSET(スキル!$A$2,MATCH(A251,スキル!$A$3:$A$1048576,0),E251+4,1,5-E251)))))</f>
        <v>21</v>
      </c>
      <c r="L251" s="8">
        <f ca="1">IF(E251="",VLOOKUP(A251,スキル!$A:$K,10,0),IF(E251=VLOOKUP(A251,スキル!$A:$K,11,0),"Ｘ",J251+K251))</f>
        <v>24</v>
      </c>
      <c r="M251" s="9">
        <f>IF(C251="イベ","-",VLOOKUP(A251,スキル!$A:$K,10,0)*IF(C251="ハピ",10000,30000))</f>
        <v>870000</v>
      </c>
      <c r="N251" s="9">
        <f t="shared" ca="1" si="0"/>
        <v>150000</v>
      </c>
      <c r="O251" s="9">
        <f ca="1">IF(C251="イベ","-",IF(E251=VLOOKUP(A251,スキル!$A:$K,11,0),0,IF(C251="ハピ",L251*10000,L251*30000)))</f>
        <v>720000</v>
      </c>
      <c r="P251" s="12" t="s">
        <v>89</v>
      </c>
    </row>
    <row r="252" spans="1:16" ht="18" customHeight="1">
      <c r="A252" s="11">
        <v>250</v>
      </c>
      <c r="B252" s="12"/>
      <c r="C252" s="12" t="s">
        <v>50</v>
      </c>
      <c r="D252" s="12" t="s">
        <v>395</v>
      </c>
      <c r="E252" s="12"/>
      <c r="F252" s="12"/>
      <c r="G252" s="6" t="str">
        <f>IF(E252="","",IF(E252=VLOOKUP(A252,スキル!$A:$K,11,0),"ス",VLOOKUP(A252,スキル!$A:$J,E252+4,FALSE)))</f>
        <v/>
      </c>
      <c r="H252" s="6" t="str">
        <f>IF(E252="","",IF(E252=VLOOKUP(A252,スキル!$A:$K,11,0),"キ",100/G252))</f>
        <v/>
      </c>
      <c r="I252" s="6" t="str">
        <f>IF(E252="","",IF(E252=VLOOKUP(A252,スキル!$A:$K,11,0),"ル",ROUND(F252/H252,1)))</f>
        <v/>
      </c>
      <c r="J252" s="8" t="str">
        <f>IF(E252="","",IF(E252=VLOOKUP(A252,スキル!$A:$K,11,0),"Ｍ",ROUND(G252-I252,0)))</f>
        <v/>
      </c>
      <c r="K252" s="6" t="str">
        <f ca="1">IF(E252="","",IF(E252=VLOOKUP(A252,スキル!$A:$K,11,0),"Ａ",IF(E252=VLOOKUP(A252,スキル!$A:$K,11,0)-1,0,SUM(OFFSET(スキル!$A$2,MATCH(A252,スキル!$A$3:$A$1048576,0),E252+4,1,5-E252)))))</f>
        <v/>
      </c>
      <c r="L252" s="8">
        <f>IF(E252="",VLOOKUP(A252,スキル!$A:$K,10,0),IF(E252=VLOOKUP(A252,スキル!$A:$K,11,0),"Ｘ",J252+K252))</f>
        <v>27</v>
      </c>
      <c r="M252" s="9" t="str">
        <f>IF(C252="イベ","-",VLOOKUP(A252,スキル!$A:$K,10,0)*IF(C252="ハピ",10000,30000))</f>
        <v>-</v>
      </c>
      <c r="N252" s="9" t="str">
        <f t="shared" si="0"/>
        <v>-</v>
      </c>
      <c r="O252" s="9" t="str">
        <f>IF(C252="イベ","-",IF(E252=VLOOKUP(A252,スキル!$A:$K,11,0),0,IF(C252="ハピ",L252*10000,L252*30000)))</f>
        <v>-</v>
      </c>
      <c r="P252" s="12" t="s">
        <v>396</v>
      </c>
    </row>
    <row r="253" spans="1:16" ht="18" customHeight="1">
      <c r="A253" s="11">
        <v>251</v>
      </c>
      <c r="B253" s="12"/>
      <c r="C253" s="12" t="s">
        <v>47</v>
      </c>
      <c r="D253" s="12" t="s">
        <v>397</v>
      </c>
      <c r="E253" s="11">
        <v>2</v>
      </c>
      <c r="F253" s="11">
        <v>0</v>
      </c>
      <c r="G253" s="6">
        <f>IF(E253="","",IF(E253=VLOOKUP(A253,スキル!$A:$K,11,0),"ス",VLOOKUP(A253,スキル!$A:$J,E253+4,FALSE)))</f>
        <v>2</v>
      </c>
      <c r="H253" s="6">
        <f>IF(E253="","",IF(E253=VLOOKUP(A253,スキル!$A:$K,11,0),"キ",100/G253))</f>
        <v>50</v>
      </c>
      <c r="I253" s="6">
        <f>IF(E253="","",IF(E253=VLOOKUP(A253,スキル!$A:$K,11,0),"ル",ROUND(F253/H253,1)))</f>
        <v>0</v>
      </c>
      <c r="J253" s="8">
        <f>IF(E253="","",IF(E253=VLOOKUP(A253,スキル!$A:$K,11,0),"Ｍ",ROUND(G253-I253,0)))</f>
        <v>2</v>
      </c>
      <c r="K253" s="6">
        <f ca="1">IF(E253="","",IF(E253=VLOOKUP(A253,スキル!$A:$K,11,0),"Ａ",IF(E253=VLOOKUP(A253,スキル!$A:$K,11,0)-1,0,SUM(OFFSET(スキル!$A$2,MATCH(A253,スキル!$A$3:$A$1048576,0),E253+4,1,5-E253)))))</f>
        <v>32</v>
      </c>
      <c r="L253" s="8">
        <f ca="1">IF(E253="",VLOOKUP(A253,スキル!$A:$K,10,0),IF(E253=VLOOKUP(A253,スキル!$A:$K,11,0),"Ｘ",J253+K253))</f>
        <v>34</v>
      </c>
      <c r="M253" s="9">
        <f>IF(C253="イベ","-",VLOOKUP(A253,スキル!$A:$K,10,0)*IF(C253="ハピ",10000,30000))</f>
        <v>1080000</v>
      </c>
      <c r="N253" s="9">
        <f t="shared" ca="1" si="0"/>
        <v>60000</v>
      </c>
      <c r="O253" s="9">
        <f ca="1">IF(C253="イベ","-",IF(E253=VLOOKUP(A253,スキル!$A:$K,11,0),0,IF(C253="ハピ",L253*10000,L253*30000)))</f>
        <v>1020000</v>
      </c>
      <c r="P253" s="12" t="s">
        <v>42</v>
      </c>
    </row>
    <row r="254" spans="1:16" ht="18" customHeight="1">
      <c r="A254" s="11">
        <v>252</v>
      </c>
      <c r="B254" s="12"/>
      <c r="C254" s="12" t="s">
        <v>47</v>
      </c>
      <c r="D254" s="12" t="s">
        <v>398</v>
      </c>
      <c r="E254" s="11">
        <v>3</v>
      </c>
      <c r="F254" s="11">
        <v>25</v>
      </c>
      <c r="G254" s="6">
        <f>IF(E254="","",IF(E254=VLOOKUP(A254,スキル!$A:$K,11,0),"ス",VLOOKUP(A254,スキル!$A:$J,E254+4,FALSE)))</f>
        <v>4</v>
      </c>
      <c r="H254" s="6">
        <f>IF(E254="","",IF(E254=VLOOKUP(A254,スキル!$A:$K,11,0),"キ",100/G254))</f>
        <v>25</v>
      </c>
      <c r="I254" s="6">
        <f>IF(E254="","",IF(E254=VLOOKUP(A254,スキル!$A:$K,11,0),"ル",ROUND(F254/H254,1)))</f>
        <v>1</v>
      </c>
      <c r="J254" s="8">
        <f>IF(E254="","",IF(E254=VLOOKUP(A254,スキル!$A:$K,11,0),"Ｍ",ROUND(G254-I254,0)))</f>
        <v>3</v>
      </c>
      <c r="K254" s="6">
        <f ca="1">IF(E254="","",IF(E254=VLOOKUP(A254,スキル!$A:$K,11,0),"Ａ",IF(E254=VLOOKUP(A254,スキル!$A:$K,11,0)-1,0,SUM(OFFSET(スキル!$A$2,MATCH(A254,スキル!$A$3:$A$1048576,0),E254+4,1,5-E254)))))</f>
        <v>28</v>
      </c>
      <c r="L254" s="8">
        <f ca="1">IF(E254="",VLOOKUP(A254,スキル!$A:$K,10,0),IF(E254=VLOOKUP(A254,スキル!$A:$K,11,0),"Ｘ",J254+K254))</f>
        <v>31</v>
      </c>
      <c r="M254" s="9">
        <f>IF(C254="イベ","-",VLOOKUP(A254,スキル!$A:$K,10,0)*IF(C254="ハピ",10000,30000))</f>
        <v>1080000</v>
      </c>
      <c r="N254" s="9">
        <f t="shared" ca="1" si="0"/>
        <v>150000</v>
      </c>
      <c r="O254" s="9">
        <f ca="1">IF(C254="イベ","-",IF(E254=VLOOKUP(A254,スキル!$A:$K,11,0),0,IF(C254="ハピ",L254*10000,L254*30000)))</f>
        <v>930000</v>
      </c>
      <c r="P254" s="12" t="s">
        <v>38</v>
      </c>
    </row>
    <row r="255" spans="1:16" ht="18" customHeight="1">
      <c r="A255" s="11">
        <v>253</v>
      </c>
      <c r="B255" s="12"/>
      <c r="C255" s="12" t="s">
        <v>47</v>
      </c>
      <c r="D255" s="12" t="s">
        <v>399</v>
      </c>
      <c r="E255" s="11">
        <v>2</v>
      </c>
      <c r="F255" s="11">
        <v>0</v>
      </c>
      <c r="G255" s="6">
        <f>IF(E255="","",IF(E255=VLOOKUP(A255,スキル!$A:$K,11,0),"ス",VLOOKUP(A255,スキル!$A:$J,E255+4,FALSE)))</f>
        <v>2</v>
      </c>
      <c r="H255" s="6">
        <f>IF(E255="","",IF(E255=VLOOKUP(A255,スキル!$A:$K,11,0),"キ",100/G255))</f>
        <v>50</v>
      </c>
      <c r="I255" s="6">
        <f>IF(E255="","",IF(E255=VLOOKUP(A255,スキル!$A:$K,11,0),"ル",ROUND(F255/H255,1)))</f>
        <v>0</v>
      </c>
      <c r="J255" s="8">
        <f>IF(E255="","",IF(E255=VLOOKUP(A255,スキル!$A:$K,11,0),"Ｍ",ROUND(G255-I255,0)))</f>
        <v>2</v>
      </c>
      <c r="K255" s="6">
        <f ca="1">IF(E255="","",IF(E255=VLOOKUP(A255,スキル!$A:$K,11,0),"Ａ",IF(E255=VLOOKUP(A255,スキル!$A:$K,11,0)-1,0,SUM(OFFSET(スキル!$A$2,MATCH(A255,スキル!$A$3:$A$1048576,0),E255+4,1,5-E255)))))</f>
        <v>25</v>
      </c>
      <c r="L255" s="8">
        <f ca="1">IF(E255="",VLOOKUP(A255,スキル!$A:$K,10,0),IF(E255=VLOOKUP(A255,スキル!$A:$K,11,0),"Ｘ",J255+K255))</f>
        <v>27</v>
      </c>
      <c r="M255" s="9">
        <f>IF(C255="イベ","-",VLOOKUP(A255,スキル!$A:$K,10,0)*IF(C255="ハピ",10000,30000))</f>
        <v>870000</v>
      </c>
      <c r="N255" s="9">
        <f t="shared" ca="1" si="0"/>
        <v>60000</v>
      </c>
      <c r="O255" s="9">
        <f ca="1">IF(C255="イベ","-",IF(E255=VLOOKUP(A255,スキル!$A:$K,11,0),0,IF(C255="ハピ",L255*10000,L255*30000)))</f>
        <v>810000</v>
      </c>
      <c r="P255" s="12" t="s">
        <v>177</v>
      </c>
    </row>
    <row r="256" spans="1:16" ht="18" customHeight="1">
      <c r="A256" s="11">
        <v>254</v>
      </c>
      <c r="B256" s="12"/>
      <c r="C256" s="12" t="s">
        <v>47</v>
      </c>
      <c r="D256" s="12" t="s">
        <v>400</v>
      </c>
      <c r="E256" s="11">
        <v>2</v>
      </c>
      <c r="F256" s="11">
        <v>0</v>
      </c>
      <c r="G256" s="6">
        <f>IF(E256="","",IF(E256=VLOOKUP(A256,スキル!$A:$K,11,0),"ス",VLOOKUP(A256,スキル!$A:$J,E256+4,FALSE)))</f>
        <v>2</v>
      </c>
      <c r="H256" s="6">
        <f>IF(E256="","",IF(E256=VLOOKUP(A256,スキル!$A:$K,11,0),"キ",100/G256))</f>
        <v>50</v>
      </c>
      <c r="I256" s="6">
        <f>IF(E256="","",IF(E256=VLOOKUP(A256,スキル!$A:$K,11,0),"ル",ROUND(F256/H256,1)))</f>
        <v>0</v>
      </c>
      <c r="J256" s="8">
        <f>IF(E256="","",IF(E256=VLOOKUP(A256,スキル!$A:$K,11,0),"Ｍ",ROUND(G256-I256,0)))</f>
        <v>2</v>
      </c>
      <c r="K256" s="6">
        <f ca="1">IF(E256="","",IF(E256=VLOOKUP(A256,スキル!$A:$K,11,0),"Ａ",IF(E256=VLOOKUP(A256,スキル!$A:$K,11,0)-1,0,SUM(OFFSET(スキル!$A$2,MATCH(A256,スキル!$A$3:$A$1048576,0),E256+4,1,5-E256)))))</f>
        <v>25</v>
      </c>
      <c r="L256" s="8">
        <f ca="1">IF(E256="",VLOOKUP(A256,スキル!$A:$K,10,0),IF(E256=VLOOKUP(A256,スキル!$A:$K,11,0),"Ｘ",J256+K256))</f>
        <v>27</v>
      </c>
      <c r="M256" s="9">
        <f>IF(C256="イベ","-",VLOOKUP(A256,スキル!$A:$K,10,0)*IF(C256="ハピ",10000,30000))</f>
        <v>870000</v>
      </c>
      <c r="N256" s="9">
        <f t="shared" ca="1" si="0"/>
        <v>60000</v>
      </c>
      <c r="O256" s="9">
        <f ca="1">IF(C256="イベ","-",IF(E256=VLOOKUP(A256,スキル!$A:$K,11,0),0,IF(C256="ハピ",L256*10000,L256*30000)))</f>
        <v>810000</v>
      </c>
      <c r="P256" s="12" t="s">
        <v>401</v>
      </c>
    </row>
    <row r="257" spans="1:16" ht="18" customHeight="1">
      <c r="A257" s="11">
        <v>255</v>
      </c>
      <c r="B257" s="12"/>
      <c r="C257" s="12" t="s">
        <v>47</v>
      </c>
      <c r="D257" s="12" t="s">
        <v>402</v>
      </c>
      <c r="E257" s="11">
        <v>2</v>
      </c>
      <c r="F257" s="11">
        <v>50</v>
      </c>
      <c r="G257" s="6">
        <f>IF(E257="","",IF(E257=VLOOKUP(A257,スキル!$A:$K,11,0),"ス",VLOOKUP(A257,スキル!$A:$J,E257+4,FALSE)))</f>
        <v>2</v>
      </c>
      <c r="H257" s="6">
        <f>IF(E257="","",IF(E257=VLOOKUP(A257,スキル!$A:$K,11,0),"キ",100/G257))</f>
        <v>50</v>
      </c>
      <c r="I257" s="6">
        <f>IF(E257="","",IF(E257=VLOOKUP(A257,スキル!$A:$K,11,0),"ル",ROUND(F257/H257,1)))</f>
        <v>1</v>
      </c>
      <c r="J257" s="8">
        <f>IF(E257="","",IF(E257=VLOOKUP(A257,スキル!$A:$K,11,0),"Ｍ",ROUND(G257-I257,0)))</f>
        <v>1</v>
      </c>
      <c r="K257" s="6">
        <f ca="1">IF(E257="","",IF(E257=VLOOKUP(A257,スキル!$A:$K,11,0),"Ａ",IF(E257=VLOOKUP(A257,スキル!$A:$K,11,0)-1,0,SUM(OFFSET(スキル!$A$2,MATCH(A257,スキル!$A$3:$A$1048576,0),E257+4,1,5-E257)))))</f>
        <v>31</v>
      </c>
      <c r="L257" s="8">
        <f ca="1">IF(E257="",VLOOKUP(A257,スキル!$A:$K,10,0),IF(E257=VLOOKUP(A257,スキル!$A:$K,11,0),"Ｘ",J257+K257))</f>
        <v>32</v>
      </c>
      <c r="M257" s="9">
        <f>IF(C257="イベ","-",VLOOKUP(A257,スキル!$A:$K,10,0)*IF(C257="ハピ",10000,30000))</f>
        <v>1050000</v>
      </c>
      <c r="N257" s="9">
        <f t="shared" ca="1" si="0"/>
        <v>90000</v>
      </c>
      <c r="O257" s="9">
        <f ca="1">IF(C257="イベ","-",IF(E257=VLOOKUP(A257,スキル!$A:$K,11,0),0,IF(C257="ハピ",L257*10000,L257*30000)))</f>
        <v>960000</v>
      </c>
      <c r="P257" s="12" t="s">
        <v>403</v>
      </c>
    </row>
    <row r="258" spans="1:16" ht="18" customHeight="1">
      <c r="A258" s="11">
        <v>256</v>
      </c>
      <c r="B258" s="12"/>
      <c r="C258" s="12" t="s">
        <v>47</v>
      </c>
      <c r="D258" s="12" t="s">
        <v>404</v>
      </c>
      <c r="E258" s="11">
        <v>5</v>
      </c>
      <c r="F258" s="11">
        <v>20</v>
      </c>
      <c r="G258" s="6">
        <f>IF(E258="","",IF(E258=VLOOKUP(A258,スキル!$A:$K,11,0),"ス",VLOOKUP(A258,スキル!$A:$J,E258+4,FALSE)))</f>
        <v>20</v>
      </c>
      <c r="H258" s="6">
        <f>IF(E258="","",IF(E258=VLOOKUP(A258,スキル!$A:$K,11,0),"キ",100/G258))</f>
        <v>5</v>
      </c>
      <c r="I258" s="6">
        <f>IF(E258="","",IF(E258=VLOOKUP(A258,スキル!$A:$K,11,0),"ル",ROUND(F258/H258,1)))</f>
        <v>4</v>
      </c>
      <c r="J258" s="8">
        <f>IF(E258="","",IF(E258=VLOOKUP(A258,スキル!$A:$K,11,0),"Ｍ",ROUND(G258-I258,0)))</f>
        <v>16</v>
      </c>
      <c r="K258" s="6">
        <f ca="1">IF(E258="","",IF(E258=VLOOKUP(A258,スキル!$A:$K,11,0),"Ａ",IF(E258=VLOOKUP(A258,スキル!$A:$K,11,0)-1,0,SUM(OFFSET(スキル!$A$2,MATCH(A258,スキル!$A$3:$A$1048576,0),E258+4,1,5-E258)))))</f>
        <v>0</v>
      </c>
      <c r="L258" s="8">
        <f ca="1">IF(E258="",VLOOKUP(A258,スキル!$A:$K,10,0),IF(E258=VLOOKUP(A258,スキル!$A:$K,11,0),"Ｘ",J258+K258))</f>
        <v>16</v>
      </c>
      <c r="M258" s="9">
        <f>IF(C258="イベ","-",VLOOKUP(A258,スキル!$A:$K,10,0)*IF(C258="ハピ",10000,30000))</f>
        <v>1080000</v>
      </c>
      <c r="N258" s="9">
        <f t="shared" ca="1" si="0"/>
        <v>600000</v>
      </c>
      <c r="O258" s="9">
        <f ca="1">IF(C258="イベ","-",IF(E258=VLOOKUP(A258,スキル!$A:$K,11,0),0,IF(C258="ハピ",L258*10000,L258*30000)))</f>
        <v>480000</v>
      </c>
      <c r="P258" s="12" t="s">
        <v>23</v>
      </c>
    </row>
    <row r="259" spans="1:16" ht="18" customHeight="1">
      <c r="A259" s="11">
        <v>257</v>
      </c>
      <c r="B259" s="12"/>
      <c r="C259" s="12" t="s">
        <v>47</v>
      </c>
      <c r="D259" s="12" t="s">
        <v>405</v>
      </c>
      <c r="E259" s="11">
        <v>3</v>
      </c>
      <c r="F259" s="11">
        <v>75</v>
      </c>
      <c r="G259" s="6">
        <f>IF(E259="","",IF(E259=VLOOKUP(A259,スキル!$A:$K,11,0),"ス",VLOOKUP(A259,スキル!$A:$J,E259+4,FALSE)))</f>
        <v>4</v>
      </c>
      <c r="H259" s="6">
        <f>IF(E259="","",IF(E259=VLOOKUP(A259,スキル!$A:$K,11,0),"キ",100/G259))</f>
        <v>25</v>
      </c>
      <c r="I259" s="6">
        <f>IF(E259="","",IF(E259=VLOOKUP(A259,スキル!$A:$K,11,0),"ル",ROUND(F259/H259,1)))</f>
        <v>3</v>
      </c>
      <c r="J259" s="8">
        <f>IF(E259="","",IF(E259=VLOOKUP(A259,スキル!$A:$K,11,0),"Ｍ",ROUND(G259-I259,0)))</f>
        <v>1</v>
      </c>
      <c r="K259" s="6">
        <f ca="1">IF(E259="","",IF(E259=VLOOKUP(A259,スキル!$A:$K,11,0),"Ａ",IF(E259=VLOOKUP(A259,スキル!$A:$K,11,0)-1,0,SUM(OFFSET(スキル!$A$2,MATCH(A259,スキル!$A$3:$A$1048576,0),E259+4,1,5-E259)))))</f>
        <v>28</v>
      </c>
      <c r="L259" s="8">
        <f ca="1">IF(E259="",VLOOKUP(A259,スキル!$A:$K,10,0),IF(E259=VLOOKUP(A259,スキル!$A:$K,11,0),"Ｘ",J259+K259))</f>
        <v>29</v>
      </c>
      <c r="M259" s="9">
        <f>IF(C259="イベ","-",VLOOKUP(A259,スキル!$A:$K,10,0)*IF(C259="ハピ",10000,30000))</f>
        <v>1080000</v>
      </c>
      <c r="N259" s="9">
        <f t="shared" ca="1" si="0"/>
        <v>210000</v>
      </c>
      <c r="O259" s="9">
        <f ca="1">IF(C259="イベ","-",IF(E259=VLOOKUP(A259,スキル!$A:$K,11,0),0,IF(C259="ハピ",L259*10000,L259*30000)))</f>
        <v>870000</v>
      </c>
      <c r="P259" s="12" t="s">
        <v>69</v>
      </c>
    </row>
    <row r="260" spans="1:16" ht="18" customHeight="1">
      <c r="A260" s="11">
        <v>258</v>
      </c>
      <c r="B260" s="12"/>
      <c r="C260" s="12" t="s">
        <v>47</v>
      </c>
      <c r="D260" s="12" t="s">
        <v>406</v>
      </c>
      <c r="E260" s="11">
        <v>3</v>
      </c>
      <c r="F260" s="11">
        <v>0</v>
      </c>
      <c r="G260" s="6">
        <f>IF(E260="","",IF(E260=VLOOKUP(A260,スキル!$A:$K,11,0),"ス",VLOOKUP(A260,スキル!$A:$J,E260+4,FALSE)))</f>
        <v>4</v>
      </c>
      <c r="H260" s="6">
        <f>IF(E260="","",IF(E260=VLOOKUP(A260,スキル!$A:$K,11,0),"キ",100/G260))</f>
        <v>25</v>
      </c>
      <c r="I260" s="6">
        <f>IF(E260="","",IF(E260=VLOOKUP(A260,スキル!$A:$K,11,0),"ル",ROUND(F260/H260,1)))</f>
        <v>0</v>
      </c>
      <c r="J260" s="8">
        <f>IF(E260="","",IF(E260=VLOOKUP(A260,スキル!$A:$K,11,0),"Ｍ",ROUND(G260-I260,0)))</f>
        <v>4</v>
      </c>
      <c r="K260" s="6">
        <f ca="1">IF(E260="","",IF(E260=VLOOKUP(A260,スキル!$A:$K,11,0),"Ａ",IF(E260=VLOOKUP(A260,スキル!$A:$K,11,0)-1,0,SUM(OFFSET(スキル!$A$2,MATCH(A260,スキル!$A$3:$A$1048576,0),E260+4,1,5-E260)))))</f>
        <v>24</v>
      </c>
      <c r="L260" s="8">
        <f ca="1">IF(E260="",VLOOKUP(A260,スキル!$A:$K,10,0),IF(E260=VLOOKUP(A260,スキル!$A:$K,11,0),"Ｘ",J260+K260))</f>
        <v>28</v>
      </c>
      <c r="M260" s="9">
        <f>IF(C260="イベ","-",VLOOKUP(A260,スキル!$A:$K,10,0)*IF(C260="ハピ",10000,30000))</f>
        <v>960000</v>
      </c>
      <c r="N260" s="9">
        <f t="shared" ca="1" si="0"/>
        <v>120000</v>
      </c>
      <c r="O260" s="9">
        <f ca="1">IF(C260="イベ","-",IF(E260=VLOOKUP(A260,スキル!$A:$K,11,0),0,IF(C260="ハピ",L260*10000,L260*30000)))</f>
        <v>840000</v>
      </c>
      <c r="P260" s="12" t="s">
        <v>13</v>
      </c>
    </row>
    <row r="261" spans="1:16" ht="18" customHeight="1">
      <c r="A261" s="11">
        <v>259</v>
      </c>
      <c r="B261" s="12"/>
      <c r="C261" s="12" t="s">
        <v>47</v>
      </c>
      <c r="D261" s="12" t="s">
        <v>407</v>
      </c>
      <c r="E261" s="11">
        <v>2</v>
      </c>
      <c r="F261" s="11">
        <v>0</v>
      </c>
      <c r="G261" s="6">
        <f>IF(E261="","",IF(E261=VLOOKUP(A261,スキル!$A:$K,11,0),"ス",VLOOKUP(A261,スキル!$A:$J,E261+4,FALSE)))</f>
        <v>2</v>
      </c>
      <c r="H261" s="6">
        <f>IF(E261="","",IF(E261=VLOOKUP(A261,スキル!$A:$K,11,0),"キ",100/G261))</f>
        <v>50</v>
      </c>
      <c r="I261" s="6">
        <f>IF(E261="","",IF(E261=VLOOKUP(A261,スキル!$A:$K,11,0),"ル",ROUND(F261/H261,1)))</f>
        <v>0</v>
      </c>
      <c r="J261" s="8">
        <f>IF(E261="","",IF(E261=VLOOKUP(A261,スキル!$A:$K,11,0),"Ｍ",ROUND(G261-I261,0)))</f>
        <v>2</v>
      </c>
      <c r="K261" s="6">
        <f ca="1">IF(E261="","",IF(E261=VLOOKUP(A261,スキル!$A:$K,11,0),"Ａ",IF(E261=VLOOKUP(A261,スキル!$A:$K,11,0)-1,0,SUM(OFFSET(スキル!$A$2,MATCH(A261,スキル!$A$3:$A$1048576,0),E261+4,1,5-E261)))))</f>
        <v>28</v>
      </c>
      <c r="L261" s="8">
        <f ca="1">IF(E261="",VLOOKUP(A261,スキル!$A:$K,10,0),IF(E261=VLOOKUP(A261,スキル!$A:$K,11,0),"Ｘ",J261+K261))</f>
        <v>30</v>
      </c>
      <c r="M261" s="9">
        <f>IF(C261="イベ","-",VLOOKUP(A261,スキル!$A:$K,10,0)*IF(C261="ハピ",10000,30000))</f>
        <v>960000</v>
      </c>
      <c r="N261" s="9">
        <f t="shared" ca="1" si="0"/>
        <v>60000</v>
      </c>
      <c r="O261" s="9">
        <f ca="1">IF(C261="イベ","-",IF(E261=VLOOKUP(A261,スキル!$A:$K,11,0),0,IF(C261="ハピ",L261*10000,L261*30000)))</f>
        <v>900000</v>
      </c>
      <c r="P261" s="12" t="s">
        <v>58</v>
      </c>
    </row>
    <row r="262" spans="1:16" ht="18" customHeight="1">
      <c r="A262" s="11">
        <v>260</v>
      </c>
      <c r="B262" s="11">
        <v>84</v>
      </c>
      <c r="C262" s="12" t="s">
        <v>39</v>
      </c>
      <c r="D262" s="12" t="s">
        <v>408</v>
      </c>
      <c r="E262" s="11">
        <v>3</v>
      </c>
      <c r="F262" s="11">
        <v>75</v>
      </c>
      <c r="G262" s="6">
        <f>IF(E262="","",IF(E262=VLOOKUP(A262,スキル!$A:$K,11,0),"ス",VLOOKUP(A262,スキル!$A:$J,E262+4,FALSE)))</f>
        <v>4</v>
      </c>
      <c r="H262" s="6">
        <f>IF(E262="","",IF(E262=VLOOKUP(A262,スキル!$A:$K,11,0),"キ",100/G262))</f>
        <v>25</v>
      </c>
      <c r="I262" s="6">
        <f>IF(E262="","",IF(E262=VLOOKUP(A262,スキル!$A:$K,11,0),"ル",ROUND(F262/H262,1)))</f>
        <v>3</v>
      </c>
      <c r="J262" s="8">
        <f>IF(E262="","",IF(E262=VLOOKUP(A262,スキル!$A:$K,11,0),"Ｍ",ROUND(G262-I262,0)))</f>
        <v>1</v>
      </c>
      <c r="K262" s="6">
        <f ca="1">IF(E262="","",IF(E262=VLOOKUP(A262,スキル!$A:$K,11,0),"Ａ",IF(E262=VLOOKUP(A262,スキル!$A:$K,11,0)-1,0,SUM(OFFSET(スキル!$A$2,MATCH(A262,スキル!$A$3:$A$1048576,0),E262+4,1,5-E262)))))</f>
        <v>21</v>
      </c>
      <c r="L262" s="8">
        <f ca="1">IF(E262="",VLOOKUP(A262,スキル!$A:$K,10,0),IF(E262=VLOOKUP(A262,スキル!$A:$K,11,0),"Ｘ",J262+K262))</f>
        <v>22</v>
      </c>
      <c r="M262" s="9">
        <f>IF(C262="イベ","-",VLOOKUP(A262,スキル!$A:$K,10,0)*IF(C262="ハピ",10000,30000))</f>
        <v>870000</v>
      </c>
      <c r="N262" s="9">
        <f t="shared" ca="1" si="0"/>
        <v>210000</v>
      </c>
      <c r="O262" s="9">
        <f ca="1">IF(C262="イベ","-",IF(E262=VLOOKUP(A262,スキル!$A:$K,11,0),0,IF(C262="ハピ",L262*10000,L262*30000)))</f>
        <v>660000</v>
      </c>
      <c r="P262" s="12" t="s">
        <v>409</v>
      </c>
    </row>
    <row r="263" spans="1:16" ht="18" customHeight="1">
      <c r="A263" s="11">
        <v>261</v>
      </c>
      <c r="B263" s="12"/>
      <c r="C263" s="12" t="s">
        <v>47</v>
      </c>
      <c r="D263" s="12" t="s">
        <v>410</v>
      </c>
      <c r="E263" s="11">
        <v>1</v>
      </c>
      <c r="F263" s="11">
        <v>0</v>
      </c>
      <c r="G263" s="6">
        <f>IF(E263="","",IF(E263=VLOOKUP(A263,スキル!$A:$K,11,0),"ス",VLOOKUP(A263,スキル!$A:$J,E263+4,FALSE)))</f>
        <v>1</v>
      </c>
      <c r="H263" s="6">
        <f>IF(E263="","",IF(E263=VLOOKUP(A263,スキル!$A:$K,11,0),"キ",100/G263))</f>
        <v>100</v>
      </c>
      <c r="I263" s="6">
        <f>IF(E263="","",IF(E263=VLOOKUP(A263,スキル!$A:$K,11,0),"ル",ROUND(F263/H263,1)))</f>
        <v>0</v>
      </c>
      <c r="J263" s="8">
        <f>IF(E263="","",IF(E263=VLOOKUP(A263,スキル!$A:$K,11,0),"Ｍ",ROUND(G263-I263,0)))</f>
        <v>1</v>
      </c>
      <c r="K263" s="6">
        <f ca="1">IF(E263="","",IF(E263=VLOOKUP(A263,スキル!$A:$K,11,0),"Ａ",IF(E263=VLOOKUP(A263,スキル!$A:$K,11,0)-1,0,SUM(OFFSET(スキル!$A$2,MATCH(A263,スキル!$A$3:$A$1048576,0),E263+4,1,5-E263)))))</f>
        <v>34</v>
      </c>
      <c r="L263" s="8">
        <f ca="1">IF(E263="",VLOOKUP(A263,スキル!$A:$K,10,0),IF(E263=VLOOKUP(A263,スキル!$A:$K,11,0),"Ｘ",J263+K263))</f>
        <v>35</v>
      </c>
      <c r="M263" s="9">
        <f>IF(C263="イベ","-",VLOOKUP(A263,スキル!$A:$K,10,0)*IF(C263="ハピ",10000,30000))</f>
        <v>1080000</v>
      </c>
      <c r="N263" s="9">
        <f t="shared" ca="1" si="0"/>
        <v>30000</v>
      </c>
      <c r="O263" s="9">
        <f ca="1">IF(C263="イベ","-",IF(E263=VLOOKUP(A263,スキル!$A:$K,11,0),0,IF(C263="ハピ",L263*10000,L263*30000)))</f>
        <v>1050000</v>
      </c>
      <c r="P263" s="12" t="s">
        <v>411</v>
      </c>
    </row>
    <row r="264" spans="1:16" ht="18" customHeight="1">
      <c r="A264" s="11">
        <v>262</v>
      </c>
      <c r="B264" s="12"/>
      <c r="C264" s="12" t="s">
        <v>47</v>
      </c>
      <c r="D264" s="12" t="s">
        <v>412</v>
      </c>
      <c r="E264" s="11">
        <v>3</v>
      </c>
      <c r="F264" s="11">
        <v>0</v>
      </c>
      <c r="G264" s="6">
        <f>IF(E264="","",IF(E264=VLOOKUP(A264,スキル!$A:$K,11,0),"ス",VLOOKUP(A264,スキル!$A:$J,E264+4,FALSE)))</f>
        <v>4</v>
      </c>
      <c r="H264" s="6">
        <f>IF(E264="","",IF(E264=VLOOKUP(A264,スキル!$A:$K,11,0),"キ",100/G264))</f>
        <v>25</v>
      </c>
      <c r="I264" s="6">
        <f>IF(E264="","",IF(E264=VLOOKUP(A264,スキル!$A:$K,11,0),"ル",ROUND(F264/H264,1)))</f>
        <v>0</v>
      </c>
      <c r="J264" s="8">
        <f>IF(E264="","",IF(E264=VLOOKUP(A264,スキル!$A:$K,11,0),"Ｍ",ROUND(G264-I264,0)))</f>
        <v>4</v>
      </c>
      <c r="K264" s="6">
        <f ca="1">IF(E264="","",IF(E264=VLOOKUP(A264,スキル!$A:$K,11,0),"Ａ",IF(E264=VLOOKUP(A264,スキル!$A:$K,11,0)-1,0,SUM(OFFSET(スキル!$A$2,MATCH(A264,スキル!$A$3:$A$1048576,0),E264+4,1,5-E264)))))</f>
        <v>28</v>
      </c>
      <c r="L264" s="8">
        <f ca="1">IF(E264="",VLOOKUP(A264,スキル!$A:$K,10,0),IF(E264=VLOOKUP(A264,スキル!$A:$K,11,0),"Ｘ",J264+K264))</f>
        <v>32</v>
      </c>
      <c r="M264" s="9">
        <f>IF(C264="イベ","-",VLOOKUP(A264,スキル!$A:$K,10,0)*IF(C264="ハピ",10000,30000))</f>
        <v>1080000</v>
      </c>
      <c r="N264" s="9">
        <f t="shared" ca="1" si="0"/>
        <v>120000</v>
      </c>
      <c r="O264" s="9">
        <f ca="1">IF(C264="イベ","-",IF(E264=VLOOKUP(A264,スキル!$A:$K,11,0),0,IF(C264="ハピ",L264*10000,L264*30000)))</f>
        <v>960000</v>
      </c>
      <c r="P264" s="12" t="s">
        <v>413</v>
      </c>
    </row>
    <row r="265" spans="1:16" ht="18" customHeight="1">
      <c r="A265" s="11">
        <v>263</v>
      </c>
      <c r="B265" s="12"/>
      <c r="C265" s="12" t="s">
        <v>47</v>
      </c>
      <c r="D265" s="12" t="s">
        <v>414</v>
      </c>
      <c r="E265" s="11">
        <v>2</v>
      </c>
      <c r="F265" s="11">
        <v>0</v>
      </c>
      <c r="G265" s="6">
        <f>IF(E265="","",IF(E265=VLOOKUP(A265,スキル!$A:$K,11,0),"ス",VLOOKUP(A265,スキル!$A:$J,E265+4,FALSE)))</f>
        <v>2</v>
      </c>
      <c r="H265" s="6">
        <f>IF(E265="","",IF(E265=VLOOKUP(A265,スキル!$A:$K,11,0),"キ",100/G265))</f>
        <v>50</v>
      </c>
      <c r="I265" s="6">
        <f>IF(E265="","",IF(E265=VLOOKUP(A265,スキル!$A:$K,11,0),"ル",ROUND(F265/H265,1)))</f>
        <v>0</v>
      </c>
      <c r="J265" s="8">
        <f>IF(E265="","",IF(E265=VLOOKUP(A265,スキル!$A:$K,11,0),"Ｍ",ROUND(G265-I265,0)))</f>
        <v>2</v>
      </c>
      <c r="K265" s="6">
        <f ca="1">IF(E265="","",IF(E265=VLOOKUP(A265,スキル!$A:$K,11,0),"Ａ",IF(E265=VLOOKUP(A265,スキル!$A:$K,11,0)-1,0,SUM(OFFSET(スキル!$A$2,MATCH(A265,スキル!$A$3:$A$1048576,0),E265+4,1,5-E265)))))</f>
        <v>25</v>
      </c>
      <c r="L265" s="8">
        <f ca="1">IF(E265="",VLOOKUP(A265,スキル!$A:$K,10,0),IF(E265=VLOOKUP(A265,スキル!$A:$K,11,0),"Ｘ",J265+K265))</f>
        <v>27</v>
      </c>
      <c r="M265" s="9">
        <f>IF(C265="イベ","-",VLOOKUP(A265,スキル!$A:$K,10,0)*IF(C265="ハピ",10000,30000))</f>
        <v>870000</v>
      </c>
      <c r="N265" s="9">
        <f t="shared" ca="1" si="0"/>
        <v>60000</v>
      </c>
      <c r="O265" s="9">
        <f ca="1">IF(C265="イベ","-",IF(E265=VLOOKUP(A265,スキル!$A:$K,11,0),0,IF(C265="ハピ",L265*10000,L265*30000)))</f>
        <v>810000</v>
      </c>
      <c r="P265" s="12" t="s">
        <v>380</v>
      </c>
    </row>
    <row r="266" spans="1:16" ht="18" customHeight="1">
      <c r="A266" s="11">
        <v>264</v>
      </c>
      <c r="B266" s="12"/>
      <c r="C266" s="12" t="s">
        <v>47</v>
      </c>
      <c r="D266" s="12" t="s">
        <v>415</v>
      </c>
      <c r="E266" s="11">
        <v>2</v>
      </c>
      <c r="F266" s="11">
        <v>0</v>
      </c>
      <c r="G266" s="6">
        <f>IF(E266="","",IF(E266=VLOOKUP(A266,スキル!$A:$K,11,0),"ス",VLOOKUP(A266,スキル!$A:$J,E266+4,FALSE)))</f>
        <v>2</v>
      </c>
      <c r="H266" s="6">
        <f>IF(E266="","",IF(E266=VLOOKUP(A266,スキル!$A:$K,11,0),"キ",100/G266))</f>
        <v>50</v>
      </c>
      <c r="I266" s="6">
        <f>IF(E266="","",IF(E266=VLOOKUP(A266,スキル!$A:$K,11,0),"ル",ROUND(F266/H266,1)))</f>
        <v>0</v>
      </c>
      <c r="J266" s="8">
        <f>IF(E266="","",IF(E266=VLOOKUP(A266,スキル!$A:$K,11,0),"Ｍ",ROUND(G266-I266,0)))</f>
        <v>2</v>
      </c>
      <c r="K266" s="6">
        <f ca="1">IF(E266="","",IF(E266=VLOOKUP(A266,スキル!$A:$K,11,0),"Ａ",IF(E266=VLOOKUP(A266,スキル!$A:$K,11,0)-1,0,SUM(OFFSET(スキル!$A$2,MATCH(A266,スキル!$A$3:$A$1048576,0),E266+4,1,5-E266)))))</f>
        <v>25</v>
      </c>
      <c r="L266" s="8">
        <f ca="1">IF(E266="",VLOOKUP(A266,スキル!$A:$K,10,0),IF(E266=VLOOKUP(A266,スキル!$A:$K,11,0),"Ｘ",J266+K266))</f>
        <v>27</v>
      </c>
      <c r="M266" s="9">
        <f>IF(C266="イベ","-",VLOOKUP(A266,スキル!$A:$K,10,0)*IF(C266="ハピ",10000,30000))</f>
        <v>870000</v>
      </c>
      <c r="N266" s="9">
        <f t="shared" ca="1" si="0"/>
        <v>60000</v>
      </c>
      <c r="O266" s="9">
        <f ca="1">IF(C266="イベ","-",IF(E266=VLOOKUP(A266,スキル!$A:$K,11,0),0,IF(C266="ハピ",L266*10000,L266*30000)))</f>
        <v>810000</v>
      </c>
      <c r="P266" s="12" t="s">
        <v>416</v>
      </c>
    </row>
    <row r="267" spans="1:16" ht="18" customHeight="1">
      <c r="A267" s="17">
        <v>265</v>
      </c>
      <c r="B267" s="18"/>
      <c r="C267" s="18" t="s">
        <v>47</v>
      </c>
      <c r="D267" s="18" t="s">
        <v>417</v>
      </c>
      <c r="E267" s="11">
        <v>6</v>
      </c>
      <c r="F267" s="12"/>
      <c r="G267" s="6" t="str">
        <f>IF(E267="","",IF(E267=VLOOKUP(A267,スキル!$A:$K,11,0),"ス",VLOOKUP(A267,スキル!$A:$J,E267+4,FALSE)))</f>
        <v>ス</v>
      </c>
      <c r="H267" s="6" t="str">
        <f>IF(E267="","",IF(E267=VLOOKUP(A267,スキル!$A:$K,11,0),"キ",100/G267))</f>
        <v>キ</v>
      </c>
      <c r="I267" s="6" t="str">
        <f>IF(E267="","",IF(E267=VLOOKUP(A267,スキル!$A:$K,11,0),"ル",ROUND(F267/H267,1)))</f>
        <v>ル</v>
      </c>
      <c r="J267" s="8" t="str">
        <f>IF(E267="","",IF(E267=VLOOKUP(A267,スキル!$A:$K,11,0),"Ｍ",ROUND(G267-I267,0)))</f>
        <v>Ｍ</v>
      </c>
      <c r="K267" s="6" t="str">
        <f ca="1">IF(E267="","",IF(E267=VLOOKUP(A267,スキル!$A:$K,11,0),"Ａ",IF(E267=VLOOKUP(A267,スキル!$A:$K,11,0)-1,0,SUM(OFFSET(スキル!$A$2,MATCH(A267,スキル!$A$3:$A$1048576,0),E267+4,1,5-E267)))))</f>
        <v>Ａ</v>
      </c>
      <c r="L267" s="8" t="str">
        <f>IF(E267="",VLOOKUP(A267,スキル!$A:$K,10,0),IF(E267=VLOOKUP(A267,スキル!$A:$K,11,0),"Ｘ",J267+K267))</f>
        <v>Ｘ</v>
      </c>
      <c r="M267" s="9">
        <f>IF(C267="イベ","-",VLOOKUP(A267,スキル!$A:$K,10,0)*IF(C267="ハピ",10000,30000))</f>
        <v>1080000</v>
      </c>
      <c r="N267" s="9">
        <f t="shared" si="0"/>
        <v>1080000</v>
      </c>
      <c r="O267" s="9">
        <f>IF(C267="イベ","-",IF(E267=VLOOKUP(A267,スキル!$A:$K,11,0),0,IF(C267="ハピ",L267*10000,L267*30000)))</f>
        <v>0</v>
      </c>
      <c r="P267" s="12" t="s">
        <v>52</v>
      </c>
    </row>
    <row r="268" spans="1:16" ht="18" customHeight="1">
      <c r="A268" s="11">
        <v>266</v>
      </c>
      <c r="B268" s="12"/>
      <c r="C268" s="12" t="s">
        <v>47</v>
      </c>
      <c r="D268" s="12" t="s">
        <v>418</v>
      </c>
      <c r="E268" s="11">
        <v>4</v>
      </c>
      <c r="F268" s="11">
        <v>62</v>
      </c>
      <c r="G268" s="6">
        <f>IF(E268="","",IF(E268=VLOOKUP(A268,スキル!$A:$K,11,0),"ス",VLOOKUP(A268,スキル!$A:$J,E268+4,FALSE)))</f>
        <v>8</v>
      </c>
      <c r="H268" s="6">
        <f>IF(E268="","",IF(E268=VLOOKUP(A268,スキル!$A:$K,11,0),"キ",100/G268))</f>
        <v>12.5</v>
      </c>
      <c r="I268" s="6">
        <f>IF(E268="","",IF(E268=VLOOKUP(A268,スキル!$A:$K,11,0),"ル",ROUND(F268/H268,1)))</f>
        <v>5</v>
      </c>
      <c r="J268" s="8">
        <f>IF(E268="","",IF(E268=VLOOKUP(A268,スキル!$A:$K,11,0),"Ｍ",ROUND(G268-I268,0)))</f>
        <v>3</v>
      </c>
      <c r="K268" s="6">
        <f ca="1">IF(E268="","",IF(E268=VLOOKUP(A268,スキル!$A:$K,11,0),"Ａ",IF(E268=VLOOKUP(A268,スキル!$A:$K,11,0)-1,0,SUM(OFFSET(スキル!$A$2,MATCH(A268,スキル!$A$3:$A$1048576,0),E268+4,1,5-E268)))))</f>
        <v>16</v>
      </c>
      <c r="L268" s="8">
        <f ca="1">IF(E268="",VLOOKUP(A268,スキル!$A:$K,10,0),IF(E268=VLOOKUP(A268,スキル!$A:$K,11,0),"Ｘ",J268+K268))</f>
        <v>19</v>
      </c>
      <c r="M268" s="9">
        <f>IF(C268="イベ","-",VLOOKUP(A268,スキル!$A:$K,10,0)*IF(C268="ハピ",10000,30000))</f>
        <v>960000</v>
      </c>
      <c r="N268" s="9">
        <f t="shared" ca="1" si="0"/>
        <v>390000</v>
      </c>
      <c r="O268" s="9">
        <f ca="1">IF(C268="イベ","-",IF(E268=VLOOKUP(A268,スキル!$A:$K,11,0),0,IF(C268="ハピ",L268*10000,L268*30000)))</f>
        <v>570000</v>
      </c>
      <c r="P268" s="12" t="s">
        <v>419</v>
      </c>
    </row>
    <row r="269" spans="1:16" ht="18" customHeight="1">
      <c r="A269" s="11">
        <v>267</v>
      </c>
      <c r="B269" s="12"/>
      <c r="C269" s="12" t="s">
        <v>47</v>
      </c>
      <c r="D269" s="12" t="s">
        <v>420</v>
      </c>
      <c r="E269" s="11">
        <v>1</v>
      </c>
      <c r="F269" s="11">
        <v>0</v>
      </c>
      <c r="G269" s="6">
        <f>IF(E269="","",IF(E269=VLOOKUP(A269,スキル!$A:$K,11,0),"ス",VLOOKUP(A269,スキル!$A:$J,E269+4,FALSE)))</f>
        <v>1</v>
      </c>
      <c r="H269" s="6">
        <f>IF(E269="","",IF(E269=VLOOKUP(A269,スキル!$A:$K,11,0),"キ",100/G269))</f>
        <v>100</v>
      </c>
      <c r="I269" s="6">
        <f>IF(E269="","",IF(E269=VLOOKUP(A269,スキル!$A:$K,11,0),"ル",ROUND(F269/H269,1)))</f>
        <v>0</v>
      </c>
      <c r="J269" s="8">
        <f>IF(E269="","",IF(E269=VLOOKUP(A269,スキル!$A:$K,11,0),"Ｍ",ROUND(G269-I269,0)))</f>
        <v>1</v>
      </c>
      <c r="K269" s="6">
        <f ca="1">IF(E269="","",IF(E269=VLOOKUP(A269,スキル!$A:$K,11,0),"Ａ",IF(E269=VLOOKUP(A269,スキル!$A:$K,11,0)-1,0,SUM(OFFSET(スキル!$A$2,MATCH(A269,スキル!$A$3:$A$1048576,0),E269+4,1,5-E269)))))</f>
        <v>34</v>
      </c>
      <c r="L269" s="8">
        <f ca="1">IF(E269="",VLOOKUP(A269,スキル!$A:$K,10,0),IF(E269=VLOOKUP(A269,スキル!$A:$K,11,0),"Ｘ",J269+K269))</f>
        <v>35</v>
      </c>
      <c r="M269" s="9">
        <f>IF(C269="イベ","-",VLOOKUP(A269,スキル!$A:$K,10,0)*IF(C269="ハピ",10000,30000))</f>
        <v>1080000</v>
      </c>
      <c r="N269" s="9">
        <f t="shared" ca="1" si="0"/>
        <v>30000</v>
      </c>
      <c r="O269" s="9">
        <f ca="1">IF(C269="イベ","-",IF(E269=VLOOKUP(A269,スキル!$A:$K,11,0),0,IF(C269="ハピ",L269*10000,L269*30000)))</f>
        <v>1050000</v>
      </c>
      <c r="P269" s="12" t="s">
        <v>421</v>
      </c>
    </row>
    <row r="270" spans="1:16" ht="18" customHeight="1">
      <c r="A270" s="11">
        <v>268</v>
      </c>
      <c r="B270" s="12"/>
      <c r="C270" s="12" t="s">
        <v>47</v>
      </c>
      <c r="D270" s="12" t="s">
        <v>422</v>
      </c>
      <c r="E270" s="12"/>
      <c r="F270" s="12"/>
      <c r="G270" s="6" t="str">
        <f>IF(E270="","",IF(E270=VLOOKUP(A270,スキル!$A:$K,11,0),"ス",VLOOKUP(A270,スキル!$A:$J,E270+4,FALSE)))</f>
        <v/>
      </c>
      <c r="H270" s="6" t="str">
        <f>IF(E270="","",IF(E270=VLOOKUP(A270,スキル!$A:$K,11,0),"キ",100/G270))</f>
        <v/>
      </c>
      <c r="I270" s="6" t="str">
        <f>IF(E270="","",IF(E270=VLOOKUP(A270,スキル!$A:$K,11,0),"ル",ROUND(F270/H270,1)))</f>
        <v/>
      </c>
      <c r="J270" s="8" t="str">
        <f>IF(E270="","",IF(E270=VLOOKUP(A270,スキル!$A:$K,11,0),"Ｍ",ROUND(G270-I270,0)))</f>
        <v/>
      </c>
      <c r="K270" s="6" t="str">
        <f ca="1">IF(E270="","",IF(E270=VLOOKUP(A270,スキル!$A:$K,11,0),"Ａ",IF(E270=VLOOKUP(A270,スキル!$A:$K,11,0)-1,0,SUM(OFFSET(スキル!$A$2,MATCH(A270,スキル!$A$3:$A$1048576,0),E270+4,1,5-E270)))))</f>
        <v/>
      </c>
      <c r="L270" s="8">
        <f>IF(E270="",VLOOKUP(A270,スキル!$A:$K,10,0),IF(E270=VLOOKUP(A270,スキル!$A:$K,11,0),"Ｘ",J270+K270))</f>
        <v>32</v>
      </c>
      <c r="M270" s="9">
        <f>IF(C270="イベ","-",VLOOKUP(A270,スキル!$A:$K,10,0)*IF(C270="ハピ",10000,30000))</f>
        <v>960000</v>
      </c>
      <c r="N270" s="9">
        <f t="shared" si="0"/>
        <v>0</v>
      </c>
      <c r="O270" s="9">
        <f>IF(C270="イベ","-",IF(E270=VLOOKUP(A270,スキル!$A:$K,11,0),0,IF(C270="ハピ",L270*10000,L270*30000)))</f>
        <v>960000</v>
      </c>
      <c r="P270" s="12" t="s">
        <v>423</v>
      </c>
    </row>
    <row r="271" spans="1:16" ht="18" customHeight="1">
      <c r="A271" s="11">
        <v>269</v>
      </c>
      <c r="B271" s="12"/>
      <c r="C271" s="12" t="s">
        <v>47</v>
      </c>
      <c r="D271" s="12" t="s">
        <v>424</v>
      </c>
      <c r="E271" s="12"/>
      <c r="F271" s="12"/>
      <c r="G271" s="6" t="str">
        <f>IF(E271="","",IF(E271=VLOOKUP(A271,スキル!$A:$K,11,0),"ス",VLOOKUP(A271,スキル!$A:$J,E271+4,FALSE)))</f>
        <v/>
      </c>
      <c r="H271" s="6" t="str">
        <f>IF(E271="","",IF(E271=VLOOKUP(A271,スキル!$A:$K,11,0),"キ",100/G271))</f>
        <v/>
      </c>
      <c r="I271" s="6" t="str">
        <f>IF(E271="","",IF(E271=VLOOKUP(A271,スキル!$A:$K,11,0),"ル",ROUND(F271/H271,1)))</f>
        <v/>
      </c>
      <c r="J271" s="8" t="str">
        <f>IF(E271="","",IF(E271=VLOOKUP(A271,スキル!$A:$K,11,0),"Ｍ",ROUND(G271-I271,0)))</f>
        <v/>
      </c>
      <c r="K271" s="6" t="str">
        <f ca="1">IF(E271="","",IF(E271=VLOOKUP(A271,スキル!$A:$K,11,0),"Ａ",IF(E271=VLOOKUP(A271,スキル!$A:$K,11,0)-1,0,SUM(OFFSET(スキル!$A$2,MATCH(A271,スキル!$A$3:$A$1048576,0),E271+4,1,5-E271)))))</f>
        <v/>
      </c>
      <c r="L271" s="8">
        <f>IF(E271="",VLOOKUP(A271,スキル!$A:$K,10,0),IF(E271=VLOOKUP(A271,スキル!$A:$K,11,0),"Ｘ",J271+K271))</f>
        <v>29</v>
      </c>
      <c r="M271" s="9">
        <f>IF(C271="イベ","-",VLOOKUP(A271,スキル!$A:$K,10,0)*IF(C271="ハピ",10000,30000))</f>
        <v>870000</v>
      </c>
      <c r="N271" s="9">
        <f t="shared" si="0"/>
        <v>0</v>
      </c>
      <c r="O271" s="9">
        <f>IF(C271="イベ","-",IF(E271=VLOOKUP(A271,スキル!$A:$K,11,0),0,IF(C271="ハピ",L271*10000,L271*30000)))</f>
        <v>870000</v>
      </c>
      <c r="P271" s="12" t="s">
        <v>23</v>
      </c>
    </row>
    <row r="272" spans="1:16" ht="18" customHeight="1">
      <c r="A272" s="17">
        <v>270</v>
      </c>
      <c r="B272" s="18"/>
      <c r="C272" s="18" t="s">
        <v>50</v>
      </c>
      <c r="D272" s="18" t="s">
        <v>425</v>
      </c>
      <c r="E272" s="11">
        <v>3</v>
      </c>
      <c r="F272" s="12"/>
      <c r="G272" s="6" t="str">
        <f>IF(E272="","",IF(E272=VLOOKUP(A272,スキル!$A:$K,11,0),"ス",VLOOKUP(A272,スキル!$A:$J,E272+4,FALSE)))</f>
        <v>ス</v>
      </c>
      <c r="H272" s="6" t="str">
        <f>IF(E272="","",IF(E272=VLOOKUP(A272,スキル!$A:$K,11,0),"キ",100/G272))</f>
        <v>キ</v>
      </c>
      <c r="I272" s="6" t="str">
        <f>IF(E272="","",IF(E272=VLOOKUP(A272,スキル!$A:$K,11,0),"ル",ROUND(F272/H272,1)))</f>
        <v>ル</v>
      </c>
      <c r="J272" s="8" t="str">
        <f>IF(E272="","",IF(E272=VLOOKUP(A272,スキル!$A:$K,11,0),"Ｍ",ROUND(G272-I272,0)))</f>
        <v>Ｍ</v>
      </c>
      <c r="K272" s="6" t="str">
        <f ca="1">IF(E272="","",IF(E272=VLOOKUP(A272,スキル!$A:$K,11,0),"Ａ",IF(E272=VLOOKUP(A272,スキル!$A:$K,11,0)-1,0,SUM(OFFSET(スキル!$A$2,MATCH(A272,スキル!$A$3:$A$1048576,0),E272+4,1,5-E272)))))</f>
        <v>Ａ</v>
      </c>
      <c r="L272" s="8" t="str">
        <f>IF(E272="",VLOOKUP(A272,スキル!$A:$K,10,0),IF(E272=VLOOKUP(A272,スキル!$A:$K,11,0),"Ｘ",J272+K272))</f>
        <v>Ｘ</v>
      </c>
      <c r="M272" s="9" t="str">
        <f>IF(C272="イベ","-",VLOOKUP(A272,スキル!$A:$K,10,0)*IF(C272="ハピ",10000,30000))</f>
        <v>-</v>
      </c>
      <c r="N272" s="9" t="str">
        <f t="shared" si="0"/>
        <v>-</v>
      </c>
      <c r="O272" s="9" t="str">
        <f>IF(C272="イベ","-",IF(E272=VLOOKUP(A272,スキル!$A:$K,11,0),0,IF(C272="ハピ",L272*10000,L272*30000)))</f>
        <v>-</v>
      </c>
      <c r="P272" s="12" t="s">
        <v>23</v>
      </c>
    </row>
    <row r="273" spans="1:16" ht="18" customHeight="1">
      <c r="A273" s="11">
        <v>271</v>
      </c>
      <c r="B273" s="12"/>
      <c r="C273" s="12" t="s">
        <v>47</v>
      </c>
      <c r="D273" s="12" t="s">
        <v>426</v>
      </c>
      <c r="E273" s="11">
        <v>2</v>
      </c>
      <c r="F273" s="11">
        <v>0</v>
      </c>
      <c r="G273" s="6">
        <f>IF(E273="","",IF(E273=VLOOKUP(A273,スキル!$A:$K,11,0),"ス",VLOOKUP(A273,スキル!$A:$J,E273+4,FALSE)))</f>
        <v>2</v>
      </c>
      <c r="H273" s="6">
        <f>IF(E273="","",IF(E273=VLOOKUP(A273,スキル!$A:$K,11,0),"キ",100/G273))</f>
        <v>50</v>
      </c>
      <c r="I273" s="6">
        <f>IF(E273="","",IF(E273=VLOOKUP(A273,スキル!$A:$K,11,0),"ル",ROUND(F273/H273,1)))</f>
        <v>0</v>
      </c>
      <c r="J273" s="8">
        <f>IF(E273="","",IF(E273=VLOOKUP(A273,スキル!$A:$K,11,0),"Ｍ",ROUND(G273-I273,0)))</f>
        <v>2</v>
      </c>
      <c r="K273" s="6">
        <f ca="1">IF(E273="","",IF(E273=VLOOKUP(A273,スキル!$A:$K,11,0),"Ａ",IF(E273=VLOOKUP(A273,スキル!$A:$K,11,0)-1,0,SUM(OFFSET(スキル!$A$2,MATCH(A273,スキル!$A$3:$A$1048576,0),E273+4,1,5-E273)))))</f>
        <v>32</v>
      </c>
      <c r="L273" s="8">
        <f ca="1">IF(E273="",VLOOKUP(A273,スキル!$A:$K,10,0),IF(E273=VLOOKUP(A273,スキル!$A:$K,11,0),"Ｘ",J273+K273))</f>
        <v>34</v>
      </c>
      <c r="M273" s="9">
        <f>IF(C273="イベ","-",VLOOKUP(A273,スキル!$A:$K,10,0)*IF(C273="ハピ",10000,30000))</f>
        <v>1080000</v>
      </c>
      <c r="N273" s="9">
        <f t="shared" ca="1" si="0"/>
        <v>60000</v>
      </c>
      <c r="O273" s="9">
        <f ca="1">IF(C273="イベ","-",IF(E273=VLOOKUP(A273,スキル!$A:$K,11,0),0,IF(C273="ハピ",L273*10000,L273*30000)))</f>
        <v>1020000</v>
      </c>
      <c r="P273" s="12" t="s">
        <v>427</v>
      </c>
    </row>
    <row r="274" spans="1:16" ht="18" customHeight="1">
      <c r="A274" s="11">
        <v>272</v>
      </c>
      <c r="B274" s="12"/>
      <c r="C274" s="12" t="s">
        <v>47</v>
      </c>
      <c r="D274" s="12" t="s">
        <v>428</v>
      </c>
      <c r="E274" s="12"/>
      <c r="F274" s="12"/>
      <c r="G274" s="6" t="str">
        <f>IF(E274="","",IF(E274=VLOOKUP(A274,スキル!$A:$K,11,0),"ス",VLOOKUP(A274,スキル!$A:$J,E274+4,FALSE)))</f>
        <v/>
      </c>
      <c r="H274" s="6" t="str">
        <f>IF(E274="","",IF(E274=VLOOKUP(A274,スキル!$A:$K,11,0),"キ",100/G274))</f>
        <v/>
      </c>
      <c r="I274" s="6" t="str">
        <f>IF(E274="","",IF(E274=VLOOKUP(A274,スキル!$A:$K,11,0),"ル",ROUND(F274/H274,1)))</f>
        <v/>
      </c>
      <c r="J274" s="8" t="str">
        <f>IF(E274="","",IF(E274=VLOOKUP(A274,スキル!$A:$K,11,0),"Ｍ",ROUND(G274-I274,0)))</f>
        <v/>
      </c>
      <c r="K274" s="6" t="str">
        <f ca="1">IF(E274="","",IF(E274=VLOOKUP(A274,スキル!$A:$K,11,0),"Ａ",IF(E274=VLOOKUP(A274,スキル!$A:$K,11,0)-1,0,SUM(OFFSET(スキル!$A$2,MATCH(A274,スキル!$A$3:$A$1048576,0),E274+4,1,5-E274)))))</f>
        <v/>
      </c>
      <c r="L274" s="8">
        <f>IF(E274="",VLOOKUP(A274,スキル!$A:$K,10,0),IF(E274=VLOOKUP(A274,スキル!$A:$K,11,0),"Ｘ",J274+K274))</f>
        <v>29</v>
      </c>
      <c r="M274" s="9">
        <f>IF(C274="イベ","-",VLOOKUP(A274,スキル!$A:$K,10,0)*IF(C274="ハピ",10000,30000))</f>
        <v>870000</v>
      </c>
      <c r="N274" s="9">
        <f t="shared" si="0"/>
        <v>0</v>
      </c>
      <c r="O274" s="9">
        <f>IF(C274="イベ","-",IF(E274=VLOOKUP(A274,スキル!$A:$K,11,0),0,IF(C274="ハピ",L274*10000,L274*30000)))</f>
        <v>870000</v>
      </c>
      <c r="P274" s="12" t="s">
        <v>429</v>
      </c>
    </row>
    <row r="275" spans="1:16" ht="18" customHeight="1">
      <c r="A275" s="11">
        <v>273</v>
      </c>
      <c r="B275" s="12"/>
      <c r="C275" s="12" t="s">
        <v>47</v>
      </c>
      <c r="D275" s="12" t="s">
        <v>430</v>
      </c>
      <c r="E275" s="11">
        <v>2</v>
      </c>
      <c r="F275" s="11">
        <v>50</v>
      </c>
      <c r="G275" s="6">
        <f>IF(E275="","",IF(E275=VLOOKUP(A275,スキル!$A:$K,11,0),"ス",VLOOKUP(A275,スキル!$A:$J,E275+4,FALSE)))</f>
        <v>2</v>
      </c>
      <c r="H275" s="6">
        <f>IF(E275="","",IF(E275=VLOOKUP(A275,スキル!$A:$K,11,0),"キ",100/G275))</f>
        <v>50</v>
      </c>
      <c r="I275" s="6">
        <f>IF(E275="","",IF(E275=VLOOKUP(A275,スキル!$A:$K,11,0),"ル",ROUND(F275/H275,1)))</f>
        <v>1</v>
      </c>
      <c r="J275" s="8">
        <f>IF(E275="","",IF(E275=VLOOKUP(A275,スキル!$A:$K,11,0),"Ｍ",ROUND(G275-I275,0)))</f>
        <v>1</v>
      </c>
      <c r="K275" s="6">
        <f ca="1">IF(E275="","",IF(E275=VLOOKUP(A275,スキル!$A:$K,11,0),"Ａ",IF(E275=VLOOKUP(A275,スキル!$A:$K,11,0)-1,0,SUM(OFFSET(スキル!$A$2,MATCH(A275,スキル!$A$3:$A$1048576,0),E275+4,1,5-E275)))))</f>
        <v>32</v>
      </c>
      <c r="L275" s="8">
        <f ca="1">IF(E275="",VLOOKUP(A275,スキル!$A:$K,10,0),IF(E275=VLOOKUP(A275,スキル!$A:$K,11,0),"Ｘ",J275+K275))</f>
        <v>33</v>
      </c>
      <c r="M275" s="9">
        <f>IF(C275="イベ","-",VLOOKUP(A275,スキル!$A:$K,10,0)*IF(C275="ハピ",10000,30000))</f>
        <v>1080000</v>
      </c>
      <c r="N275" s="9">
        <f t="shared" ca="1" si="0"/>
        <v>90000</v>
      </c>
      <c r="O275" s="9">
        <f ca="1">IF(C275="イベ","-",IF(E275=VLOOKUP(A275,スキル!$A:$K,11,0),0,IF(C275="ハピ",L275*10000,L275*30000)))</f>
        <v>990000</v>
      </c>
      <c r="P275" s="12" t="s">
        <v>49</v>
      </c>
    </row>
    <row r="276" spans="1:16" ht="18" customHeight="1">
      <c r="A276" s="17">
        <v>274</v>
      </c>
      <c r="B276" s="18"/>
      <c r="C276" s="18" t="s">
        <v>50</v>
      </c>
      <c r="D276" s="18" t="s">
        <v>431</v>
      </c>
      <c r="E276" s="11">
        <v>3</v>
      </c>
      <c r="F276" s="12"/>
      <c r="G276" s="6" t="str">
        <f>IF(E276="","",IF(E276=VLOOKUP(A276,スキル!$A:$K,11,0),"ス",VLOOKUP(A276,スキル!$A:$J,E276+4,FALSE)))</f>
        <v>ス</v>
      </c>
      <c r="H276" s="6" t="str">
        <f>IF(E276="","",IF(E276=VLOOKUP(A276,スキル!$A:$K,11,0),"キ",100/G276))</f>
        <v>キ</v>
      </c>
      <c r="I276" s="6" t="str">
        <f>IF(E276="","",IF(E276=VLOOKUP(A276,スキル!$A:$K,11,0),"ル",ROUND(F276/H276,1)))</f>
        <v>ル</v>
      </c>
      <c r="J276" s="8" t="str">
        <f>IF(E276="","",IF(E276=VLOOKUP(A276,スキル!$A:$K,11,0),"Ｍ",ROUND(G276-I276,0)))</f>
        <v>Ｍ</v>
      </c>
      <c r="K276" s="6" t="str">
        <f ca="1">IF(E276="","",IF(E276=VLOOKUP(A276,スキル!$A:$K,11,0),"Ａ",IF(E276=VLOOKUP(A276,スキル!$A:$K,11,0)-1,0,SUM(OFFSET(スキル!$A$2,MATCH(A276,スキル!$A$3:$A$1048576,0),E276+4,1,5-E276)))))</f>
        <v>Ａ</v>
      </c>
      <c r="L276" s="8" t="str">
        <f>IF(E276="",VLOOKUP(A276,スキル!$A:$K,10,0),IF(E276=VLOOKUP(A276,スキル!$A:$K,11,0),"Ｘ",J276+K276))</f>
        <v>Ｘ</v>
      </c>
      <c r="M276" s="9" t="str">
        <f>IF(C276="イベ","-",VLOOKUP(A276,スキル!$A:$K,10,0)*IF(C276="ハピ",10000,30000))</f>
        <v>-</v>
      </c>
      <c r="N276" s="9" t="str">
        <f t="shared" si="0"/>
        <v>-</v>
      </c>
      <c r="O276" s="9" t="str">
        <f>IF(C276="イベ","-",IF(E276=VLOOKUP(A276,スキル!$A:$K,11,0),0,IF(C276="ハピ",L276*10000,L276*30000)))</f>
        <v>-</v>
      </c>
      <c r="P276" s="12" t="s">
        <v>432</v>
      </c>
    </row>
    <row r="277" spans="1:16" ht="18" customHeight="1">
      <c r="A277" s="11">
        <v>275</v>
      </c>
      <c r="B277" s="12"/>
      <c r="C277" s="12" t="s">
        <v>47</v>
      </c>
      <c r="D277" s="12" t="s">
        <v>433</v>
      </c>
      <c r="E277" s="11">
        <v>3</v>
      </c>
      <c r="F277" s="11">
        <v>25</v>
      </c>
      <c r="G277" s="6">
        <f>IF(E277="","",IF(E277=VLOOKUP(A277,スキル!$A:$K,11,0),"ス",VLOOKUP(A277,スキル!$A:$J,E277+4,FALSE)))</f>
        <v>4</v>
      </c>
      <c r="H277" s="6">
        <f>IF(E277="","",IF(E277=VLOOKUP(A277,スキル!$A:$K,11,0),"キ",100/G277))</f>
        <v>25</v>
      </c>
      <c r="I277" s="6">
        <f>IF(E277="","",IF(E277=VLOOKUP(A277,スキル!$A:$K,11,0),"ル",ROUND(F277/H277,1)))</f>
        <v>1</v>
      </c>
      <c r="J277" s="8">
        <f>IF(E277="","",IF(E277=VLOOKUP(A277,スキル!$A:$K,11,0),"Ｍ",ROUND(G277-I277,0)))</f>
        <v>3</v>
      </c>
      <c r="K277" s="6">
        <f ca="1">IF(E277="","",IF(E277=VLOOKUP(A277,スキル!$A:$K,11,0),"Ａ",IF(E277=VLOOKUP(A277,スキル!$A:$K,11,0)-1,0,SUM(OFFSET(スキル!$A$2,MATCH(A277,スキル!$A$3:$A$1048576,0),E277+4,1,5-E277)))))</f>
        <v>24</v>
      </c>
      <c r="L277" s="8">
        <f ca="1">IF(E277="",VLOOKUP(A277,スキル!$A:$K,10,0),IF(E277=VLOOKUP(A277,スキル!$A:$K,11,0),"Ｘ",J277+K277))</f>
        <v>27</v>
      </c>
      <c r="M277" s="9">
        <f>IF(C277="イベ","-",VLOOKUP(A277,スキル!$A:$K,10,0)*IF(C277="ハピ",10000,30000))</f>
        <v>960000</v>
      </c>
      <c r="N277" s="9">
        <f t="shared" ca="1" si="0"/>
        <v>150000</v>
      </c>
      <c r="O277" s="9">
        <f ca="1">IF(C277="イベ","-",IF(E277=VLOOKUP(A277,スキル!$A:$K,11,0),0,IF(C277="ハピ",L277*10000,L277*30000)))</f>
        <v>810000</v>
      </c>
      <c r="P277" s="12" t="s">
        <v>21</v>
      </c>
    </row>
    <row r="278" spans="1:16" ht="18" customHeight="1">
      <c r="A278" s="11">
        <v>276</v>
      </c>
      <c r="B278" s="12"/>
      <c r="C278" s="12" t="s">
        <v>47</v>
      </c>
      <c r="D278" s="12" t="s">
        <v>434</v>
      </c>
      <c r="E278" s="11">
        <v>5</v>
      </c>
      <c r="F278" s="11">
        <v>18</v>
      </c>
      <c r="G278" s="6">
        <f>IF(E278="","",IF(E278=VLOOKUP(A278,スキル!$A:$K,11,0),"ス",VLOOKUP(A278,スキル!$A:$J,E278+4,FALSE)))</f>
        <v>16</v>
      </c>
      <c r="H278" s="6">
        <f>IF(E278="","",IF(E278=VLOOKUP(A278,スキル!$A:$K,11,0),"キ",100/G278))</f>
        <v>6.25</v>
      </c>
      <c r="I278" s="6">
        <f>IF(E278="","",IF(E278=VLOOKUP(A278,スキル!$A:$K,11,0),"ル",ROUND(F278/H278,1)))</f>
        <v>2.9</v>
      </c>
      <c r="J278" s="8">
        <f>IF(E278="","",IF(E278=VLOOKUP(A278,スキル!$A:$K,11,0),"Ｍ",ROUND(G278-I278,0)))</f>
        <v>13</v>
      </c>
      <c r="K278" s="6">
        <f ca="1">IF(E278="","",IF(E278=VLOOKUP(A278,スキル!$A:$K,11,0),"Ａ",IF(E278=VLOOKUP(A278,スキル!$A:$K,11,0)-1,0,SUM(OFFSET(スキル!$A$2,MATCH(A278,スキル!$A$3:$A$1048576,0),E278+4,1,5-E278)))))</f>
        <v>0</v>
      </c>
      <c r="L278" s="8">
        <f ca="1">IF(E278="",VLOOKUP(A278,スキル!$A:$K,10,0),IF(E278=VLOOKUP(A278,スキル!$A:$K,11,0),"Ｘ",J278+K278))</f>
        <v>13</v>
      </c>
      <c r="M278" s="9">
        <f>IF(C278="イベ","-",VLOOKUP(A278,スキル!$A:$K,10,0)*IF(C278="ハピ",10000,30000))</f>
        <v>960000</v>
      </c>
      <c r="N278" s="9">
        <f t="shared" ca="1" si="0"/>
        <v>570000</v>
      </c>
      <c r="O278" s="9">
        <f ca="1">IF(C278="イベ","-",IF(E278=VLOOKUP(A278,スキル!$A:$K,11,0),0,IF(C278="ハピ",L278*10000,L278*30000)))</f>
        <v>390000</v>
      </c>
      <c r="P278" s="12" t="s">
        <v>435</v>
      </c>
    </row>
    <row r="279" spans="1:16" ht="18" customHeight="1">
      <c r="A279" s="11">
        <v>277</v>
      </c>
      <c r="B279" s="12"/>
      <c r="C279" s="12" t="s">
        <v>47</v>
      </c>
      <c r="D279" s="12" t="s">
        <v>436</v>
      </c>
      <c r="E279" s="12"/>
      <c r="F279" s="12"/>
      <c r="G279" s="6" t="str">
        <f>IF(E279="","",IF(E279=VLOOKUP(A279,スキル!$A:$K,11,0),"ス",VLOOKUP(A279,スキル!$A:$J,E279+4,FALSE)))</f>
        <v/>
      </c>
      <c r="H279" s="6" t="str">
        <f>IF(E279="","",IF(E279=VLOOKUP(A279,スキル!$A:$K,11,0),"キ",100/G279))</f>
        <v/>
      </c>
      <c r="I279" s="6" t="str">
        <f>IF(E279="","",IF(E279=VLOOKUP(A279,スキル!$A:$K,11,0),"ル",ROUND(F279/H279,1)))</f>
        <v/>
      </c>
      <c r="J279" s="8" t="str">
        <f>IF(E279="","",IF(E279=VLOOKUP(A279,スキル!$A:$K,11,0),"Ｍ",ROUND(G279-I279,0)))</f>
        <v/>
      </c>
      <c r="K279" s="6" t="str">
        <f ca="1">IF(E279="","",IF(E279=VLOOKUP(A279,スキル!$A:$K,11,0),"Ａ",IF(E279=VLOOKUP(A279,スキル!$A:$K,11,0)-1,0,SUM(OFFSET(スキル!$A$2,MATCH(A279,スキル!$A$3:$A$1048576,0),E279+4,1,5-E279)))))</f>
        <v/>
      </c>
      <c r="L279" s="8">
        <f>IF(E279="",VLOOKUP(A279,スキル!$A:$K,10,0),IF(E279=VLOOKUP(A279,スキル!$A:$K,11,0),"Ｘ",J279+K279))</f>
        <v>29</v>
      </c>
      <c r="M279" s="9">
        <f>IF(C279="イベ","-",VLOOKUP(A279,スキル!$A:$K,10,0)*IF(C279="ハピ",10000,30000))</f>
        <v>870000</v>
      </c>
      <c r="N279" s="9">
        <f t="shared" si="0"/>
        <v>0</v>
      </c>
      <c r="O279" s="9">
        <f>IF(C279="イベ","-",IF(E279=VLOOKUP(A279,スキル!$A:$K,11,0),0,IF(C279="ハピ",L279*10000,L279*30000)))</f>
        <v>870000</v>
      </c>
      <c r="P279" s="12" t="s">
        <v>437</v>
      </c>
    </row>
    <row r="280" spans="1:16" ht="18" customHeight="1">
      <c r="A280" s="11">
        <v>278</v>
      </c>
      <c r="B280" s="12"/>
      <c r="C280" s="12" t="s">
        <v>47</v>
      </c>
      <c r="D280" s="12" t="s">
        <v>438</v>
      </c>
      <c r="E280" s="11">
        <v>2</v>
      </c>
      <c r="F280" s="11">
        <v>0</v>
      </c>
      <c r="G280" s="6">
        <f>IF(E280="","",IF(E280=VLOOKUP(A280,スキル!$A:$K,11,0),"ス",VLOOKUP(A280,スキル!$A:$J,E280+4,FALSE)))</f>
        <v>2</v>
      </c>
      <c r="H280" s="6">
        <f>IF(E280="","",IF(E280=VLOOKUP(A280,スキル!$A:$K,11,0),"キ",100/G280))</f>
        <v>50</v>
      </c>
      <c r="I280" s="6">
        <f>IF(E280="","",IF(E280=VLOOKUP(A280,スキル!$A:$K,11,0),"ル",ROUND(F280/H280,1)))</f>
        <v>0</v>
      </c>
      <c r="J280" s="8">
        <f>IF(E280="","",IF(E280=VLOOKUP(A280,スキル!$A:$K,11,0),"Ｍ",ROUND(G280-I280,0)))</f>
        <v>2</v>
      </c>
      <c r="K280" s="6">
        <f ca="1">IF(E280="","",IF(E280=VLOOKUP(A280,スキル!$A:$K,11,0),"Ａ",IF(E280=VLOOKUP(A280,スキル!$A:$K,11,0)-1,0,SUM(OFFSET(スキル!$A$2,MATCH(A280,スキル!$A$3:$A$1048576,0),E280+4,1,5-E280)))))</f>
        <v>25</v>
      </c>
      <c r="L280" s="8">
        <f ca="1">IF(E280="",VLOOKUP(A280,スキル!$A:$K,10,0),IF(E280=VLOOKUP(A280,スキル!$A:$K,11,0),"Ｘ",J280+K280))</f>
        <v>27</v>
      </c>
      <c r="M280" s="9">
        <f>IF(C280="イベ","-",VLOOKUP(A280,スキル!$A:$K,10,0)*IF(C280="ハピ",10000,30000))</f>
        <v>870000</v>
      </c>
      <c r="N280" s="9">
        <f t="shared" ca="1" si="0"/>
        <v>60000</v>
      </c>
      <c r="O280" s="9">
        <f ca="1">IF(C280="イベ","-",IF(E280=VLOOKUP(A280,スキル!$A:$K,11,0),0,IF(C280="ハピ",L280*10000,L280*30000)))</f>
        <v>810000</v>
      </c>
      <c r="P280" s="12" t="s">
        <v>439</v>
      </c>
    </row>
    <row r="281" spans="1:16" ht="18" customHeight="1">
      <c r="A281" s="11">
        <v>279</v>
      </c>
      <c r="B281" s="12"/>
      <c r="C281" s="12" t="s">
        <v>47</v>
      </c>
      <c r="D281" s="12" t="s">
        <v>440</v>
      </c>
      <c r="E281" s="11">
        <v>2</v>
      </c>
      <c r="F281" s="11">
        <v>50</v>
      </c>
      <c r="G281" s="6">
        <f>IF(E281="","",IF(E281=VLOOKUP(A281,スキル!$A:$K,11,0),"ス",VLOOKUP(A281,スキル!$A:$J,E281+4,FALSE)))</f>
        <v>2</v>
      </c>
      <c r="H281" s="6">
        <f>IF(E281="","",IF(E281=VLOOKUP(A281,スキル!$A:$K,11,0),"キ",100/G281))</f>
        <v>50</v>
      </c>
      <c r="I281" s="6">
        <f>IF(E281="","",IF(E281=VLOOKUP(A281,スキル!$A:$K,11,0),"ル",ROUND(F281/H281,1)))</f>
        <v>1</v>
      </c>
      <c r="J281" s="8">
        <f>IF(E281="","",IF(E281=VLOOKUP(A281,スキル!$A:$K,11,0),"Ｍ",ROUND(G281-I281,0)))</f>
        <v>1</v>
      </c>
      <c r="K281" s="6">
        <f ca="1">IF(E281="","",IF(E281=VLOOKUP(A281,スキル!$A:$K,11,0),"Ａ",IF(E281=VLOOKUP(A281,スキル!$A:$K,11,0)-1,0,SUM(OFFSET(スキル!$A$2,MATCH(A281,スキル!$A$3:$A$1048576,0),E281+4,1,5-E281)))))</f>
        <v>32</v>
      </c>
      <c r="L281" s="8">
        <f ca="1">IF(E281="",VLOOKUP(A281,スキル!$A:$K,10,0),IF(E281=VLOOKUP(A281,スキル!$A:$K,11,0),"Ｘ",J281+K281))</f>
        <v>33</v>
      </c>
      <c r="M281" s="9">
        <f>IF(C281="イベ","-",VLOOKUP(A281,スキル!$A:$K,10,0)*IF(C281="ハピ",10000,30000))</f>
        <v>1080000</v>
      </c>
      <c r="N281" s="9">
        <f t="shared" ca="1" si="0"/>
        <v>90000</v>
      </c>
      <c r="O281" s="9">
        <f ca="1">IF(C281="イベ","-",IF(E281=VLOOKUP(A281,スキル!$A:$K,11,0),0,IF(C281="ハピ",L281*10000,L281*30000)))</f>
        <v>990000</v>
      </c>
      <c r="P281" s="12" t="s">
        <v>38</v>
      </c>
    </row>
    <row r="282" spans="1:16" ht="18" customHeight="1">
      <c r="A282" s="11">
        <v>280</v>
      </c>
      <c r="B282" s="12"/>
      <c r="C282" s="12" t="s">
        <v>47</v>
      </c>
      <c r="D282" s="12" t="s">
        <v>441</v>
      </c>
      <c r="E282" s="11">
        <v>3</v>
      </c>
      <c r="F282" s="11">
        <v>25</v>
      </c>
      <c r="G282" s="6">
        <f>IF(E282="","",IF(E282=VLOOKUP(A282,スキル!$A:$K,11,0),"ス",VLOOKUP(A282,スキル!$A:$J,E282+4,FALSE)))</f>
        <v>4</v>
      </c>
      <c r="H282" s="6">
        <f>IF(E282="","",IF(E282=VLOOKUP(A282,スキル!$A:$K,11,0),"キ",100/G282))</f>
        <v>25</v>
      </c>
      <c r="I282" s="6">
        <f>IF(E282="","",IF(E282=VLOOKUP(A282,スキル!$A:$K,11,0),"ル",ROUND(F282/H282,1)))</f>
        <v>1</v>
      </c>
      <c r="J282" s="8">
        <f>IF(E282="","",IF(E282=VLOOKUP(A282,スキル!$A:$K,11,0),"Ｍ",ROUND(G282-I282,0)))</f>
        <v>3</v>
      </c>
      <c r="K282" s="6">
        <f ca="1">IF(E282="","",IF(E282=VLOOKUP(A282,スキル!$A:$K,11,0),"Ａ",IF(E282=VLOOKUP(A282,スキル!$A:$K,11,0)-1,0,SUM(OFFSET(スキル!$A$2,MATCH(A282,スキル!$A$3:$A$1048576,0),E282+4,1,5-E282)))))</f>
        <v>28</v>
      </c>
      <c r="L282" s="8">
        <f ca="1">IF(E282="",VLOOKUP(A282,スキル!$A:$K,10,0),IF(E282=VLOOKUP(A282,スキル!$A:$K,11,0),"Ｘ",J282+K282))</f>
        <v>31</v>
      </c>
      <c r="M282" s="9">
        <f>IF(C282="イベ","-",VLOOKUP(A282,スキル!$A:$K,10,0)*IF(C282="ハピ",10000,30000))</f>
        <v>1080000</v>
      </c>
      <c r="N282" s="9">
        <f t="shared" ca="1" si="0"/>
        <v>150000</v>
      </c>
      <c r="O282" s="9">
        <f ca="1">IF(C282="イベ","-",IF(E282=VLOOKUP(A282,スキル!$A:$K,11,0),0,IF(C282="ハピ",L282*10000,L282*30000)))</f>
        <v>930000</v>
      </c>
      <c r="P282" s="12" t="s">
        <v>380</v>
      </c>
    </row>
    <row r="283" spans="1:16" ht="18" customHeight="1">
      <c r="A283" s="11">
        <v>281</v>
      </c>
      <c r="B283" s="12"/>
      <c r="C283" s="12" t="s">
        <v>47</v>
      </c>
      <c r="D283" s="12" t="s">
        <v>442</v>
      </c>
      <c r="E283" s="11">
        <v>1</v>
      </c>
      <c r="F283" s="11">
        <v>0</v>
      </c>
      <c r="G283" s="6">
        <f>IF(E283="","",IF(E283=VLOOKUP(A283,スキル!$A:$K,11,0),"ス",VLOOKUP(A283,スキル!$A:$J,E283+4,FALSE)))</f>
        <v>1</v>
      </c>
      <c r="H283" s="6">
        <f>IF(E283="","",IF(E283=VLOOKUP(A283,スキル!$A:$K,11,0),"キ",100/G283))</f>
        <v>100</v>
      </c>
      <c r="I283" s="6">
        <f>IF(E283="","",IF(E283=VLOOKUP(A283,スキル!$A:$K,11,0),"ル",ROUND(F283/H283,1)))</f>
        <v>0</v>
      </c>
      <c r="J283" s="8">
        <f>IF(E283="","",IF(E283=VLOOKUP(A283,スキル!$A:$K,11,0),"Ｍ",ROUND(G283-I283,0)))</f>
        <v>1</v>
      </c>
      <c r="K283" s="6">
        <f ca="1">IF(E283="","",IF(E283=VLOOKUP(A283,スキル!$A:$K,11,0),"Ａ",IF(E283=VLOOKUP(A283,スキル!$A:$K,11,0)-1,0,SUM(OFFSET(スキル!$A$2,MATCH(A283,スキル!$A$3:$A$1048576,0),E283+4,1,5-E283)))))</f>
        <v>27</v>
      </c>
      <c r="L283" s="8">
        <f ca="1">IF(E283="",VLOOKUP(A283,スキル!$A:$K,10,0),IF(E283=VLOOKUP(A283,スキル!$A:$K,11,0),"Ｘ",J283+K283))</f>
        <v>28</v>
      </c>
      <c r="M283" s="9">
        <f>IF(C283="イベ","-",VLOOKUP(A283,スキル!$A:$K,10,0)*IF(C283="ハピ",10000,30000))</f>
        <v>870000</v>
      </c>
      <c r="N283" s="9">
        <f t="shared" ca="1" si="0"/>
        <v>30000</v>
      </c>
      <c r="O283" s="9">
        <f ca="1">IF(C283="イベ","-",IF(E283=VLOOKUP(A283,スキル!$A:$K,11,0),0,IF(C283="ハピ",L283*10000,L283*30000)))</f>
        <v>840000</v>
      </c>
      <c r="P283" s="12" t="s">
        <v>443</v>
      </c>
    </row>
    <row r="284" spans="1:16" ht="18" customHeight="1">
      <c r="A284" s="11">
        <v>282</v>
      </c>
      <c r="B284" s="12"/>
      <c r="C284" s="12" t="s">
        <v>47</v>
      </c>
      <c r="D284" s="12" t="s">
        <v>444</v>
      </c>
      <c r="E284" s="12"/>
      <c r="F284" s="12"/>
      <c r="G284" s="6" t="str">
        <f>IF(E284="","",IF(E284=VLOOKUP(A284,スキル!$A:$K,11,0),"ス",VLOOKUP(A284,スキル!$A:$J,E284+4,FALSE)))</f>
        <v/>
      </c>
      <c r="H284" s="6" t="str">
        <f>IF(E284="","",IF(E284=VLOOKUP(A284,スキル!$A:$K,11,0),"キ",100/G284))</f>
        <v/>
      </c>
      <c r="I284" s="6" t="str">
        <f>IF(E284="","",IF(E284=VLOOKUP(A284,スキル!$A:$K,11,0),"ル",ROUND(F284/H284,1)))</f>
        <v/>
      </c>
      <c r="J284" s="8" t="str">
        <f>IF(E284="","",IF(E284=VLOOKUP(A284,スキル!$A:$K,11,0),"Ｍ",ROUND(G284-I284,0)))</f>
        <v/>
      </c>
      <c r="K284" s="6" t="str">
        <f ca="1">IF(E284="","",IF(E284=VLOOKUP(A284,スキル!$A:$K,11,0),"Ａ",IF(E284=VLOOKUP(A284,スキル!$A:$K,11,0)-1,0,SUM(OFFSET(スキル!$A$2,MATCH(A284,スキル!$A$3:$A$1048576,0),E284+4,1,5-E284)))))</f>
        <v/>
      </c>
      <c r="L284" s="8">
        <f>IF(E284="",VLOOKUP(A284,スキル!$A:$K,10,0),IF(E284=VLOOKUP(A284,スキル!$A:$K,11,0),"Ｘ",J284+K284))</f>
        <v>29</v>
      </c>
      <c r="M284" s="9">
        <f>IF(C284="イベ","-",VLOOKUP(A284,スキル!$A:$K,10,0)*IF(C284="ハピ",10000,30000))</f>
        <v>870000</v>
      </c>
      <c r="N284" s="9">
        <f t="shared" si="0"/>
        <v>0</v>
      </c>
      <c r="O284" s="9">
        <f>IF(C284="イベ","-",IF(E284=VLOOKUP(A284,スキル!$A:$K,11,0),0,IF(C284="ハピ",L284*10000,L284*30000)))</f>
        <v>870000</v>
      </c>
      <c r="P284" s="12" t="s">
        <v>445</v>
      </c>
    </row>
    <row r="285" spans="1:16" ht="18" customHeight="1">
      <c r="A285" s="11">
        <v>283</v>
      </c>
      <c r="B285" s="12"/>
      <c r="C285" s="12" t="s">
        <v>47</v>
      </c>
      <c r="D285" s="12" t="s">
        <v>446</v>
      </c>
      <c r="E285" s="11">
        <v>3</v>
      </c>
      <c r="F285" s="11">
        <v>0</v>
      </c>
      <c r="G285" s="6">
        <f>IF(E285="","",IF(E285=VLOOKUP(A285,スキル!$A:$K,11,0),"ス",VLOOKUP(A285,スキル!$A:$J,E285+4,FALSE)))</f>
        <v>4</v>
      </c>
      <c r="H285" s="6">
        <f>IF(E285="","",IF(E285=VLOOKUP(A285,スキル!$A:$K,11,0),"キ",100/G285))</f>
        <v>25</v>
      </c>
      <c r="I285" s="6">
        <f>IF(E285="","",IF(E285=VLOOKUP(A285,スキル!$A:$K,11,0),"ル",ROUND(F285/H285,1)))</f>
        <v>0</v>
      </c>
      <c r="J285" s="8">
        <f>IF(E285="","",IF(E285=VLOOKUP(A285,スキル!$A:$K,11,0),"Ｍ",ROUND(G285-I285,0)))</f>
        <v>4</v>
      </c>
      <c r="K285" s="6">
        <f ca="1">IF(E285="","",IF(E285=VLOOKUP(A285,スキル!$A:$K,11,0),"Ａ",IF(E285=VLOOKUP(A285,スキル!$A:$K,11,0)-1,0,SUM(OFFSET(スキル!$A$2,MATCH(A285,スキル!$A$3:$A$1048576,0),E285+4,1,5-E285)))))</f>
        <v>24</v>
      </c>
      <c r="L285" s="8">
        <f ca="1">IF(E285="",VLOOKUP(A285,スキル!$A:$K,10,0),IF(E285=VLOOKUP(A285,スキル!$A:$K,11,0),"Ｘ",J285+K285))</f>
        <v>28</v>
      </c>
      <c r="M285" s="9">
        <f>IF(C285="イベ","-",VLOOKUP(A285,スキル!$A:$K,10,0)*IF(C285="ハピ",10000,30000))</f>
        <v>960000</v>
      </c>
      <c r="N285" s="9">
        <f t="shared" ca="1" si="0"/>
        <v>120000</v>
      </c>
      <c r="O285" s="9">
        <f ca="1">IF(C285="イベ","-",IF(E285=VLOOKUP(A285,スキル!$A:$K,11,0),0,IF(C285="ハピ",L285*10000,L285*30000)))</f>
        <v>840000</v>
      </c>
      <c r="P285" s="12" t="s">
        <v>447</v>
      </c>
    </row>
    <row r="286" spans="1:16" ht="18" customHeight="1">
      <c r="A286" s="11">
        <v>284</v>
      </c>
      <c r="B286" s="12"/>
      <c r="C286" s="12" t="s">
        <v>47</v>
      </c>
      <c r="D286" s="12" t="s">
        <v>448</v>
      </c>
      <c r="E286" s="11">
        <v>2</v>
      </c>
      <c r="F286" s="11">
        <v>0</v>
      </c>
      <c r="G286" s="6">
        <f>IF(E286="","",IF(E286=VLOOKUP(A286,スキル!$A:$K,11,0),"ス",VLOOKUP(A286,スキル!$A:$J,E286+4,FALSE)))</f>
        <v>2</v>
      </c>
      <c r="H286" s="6">
        <f>IF(E286="","",IF(E286=VLOOKUP(A286,スキル!$A:$K,11,0),"キ",100/G286))</f>
        <v>50</v>
      </c>
      <c r="I286" s="6">
        <f>IF(E286="","",IF(E286=VLOOKUP(A286,スキル!$A:$K,11,0),"ル",ROUND(F286/H286,1)))</f>
        <v>0</v>
      </c>
      <c r="J286" s="8">
        <f>IF(E286="","",IF(E286=VLOOKUP(A286,スキル!$A:$K,11,0),"Ｍ",ROUND(G286-I286,0)))</f>
        <v>2</v>
      </c>
      <c r="K286" s="6">
        <f ca="1">IF(E286="","",IF(E286=VLOOKUP(A286,スキル!$A:$K,11,0),"Ａ",IF(E286=VLOOKUP(A286,スキル!$A:$K,11,0)-1,0,SUM(OFFSET(スキル!$A$2,MATCH(A286,スキル!$A$3:$A$1048576,0),E286+4,1,5-E286)))))</f>
        <v>25</v>
      </c>
      <c r="L286" s="8">
        <f ca="1">IF(E286="",VLOOKUP(A286,スキル!$A:$K,10,0),IF(E286=VLOOKUP(A286,スキル!$A:$K,11,0),"Ｘ",J286+K286))</f>
        <v>27</v>
      </c>
      <c r="M286" s="9">
        <f>IF(C286="イベ","-",VLOOKUP(A286,スキル!$A:$K,10,0)*IF(C286="ハピ",10000,30000))</f>
        <v>870000</v>
      </c>
      <c r="N286" s="9">
        <f t="shared" ca="1" si="0"/>
        <v>60000</v>
      </c>
      <c r="O286" s="9">
        <f ca="1">IF(C286="イベ","-",IF(E286=VLOOKUP(A286,スキル!$A:$K,11,0),0,IF(C286="ハピ",L286*10000,L286*30000)))</f>
        <v>810000</v>
      </c>
      <c r="P286" s="12" t="s">
        <v>13</v>
      </c>
    </row>
    <row r="287" spans="1:16" ht="18" customHeight="1">
      <c r="A287" s="11">
        <v>285</v>
      </c>
      <c r="B287" s="12"/>
      <c r="C287" s="12" t="s">
        <v>47</v>
      </c>
      <c r="D287" s="12" t="s">
        <v>449</v>
      </c>
      <c r="E287" s="11">
        <v>4</v>
      </c>
      <c r="F287" s="11">
        <v>75</v>
      </c>
      <c r="G287" s="6">
        <f>IF(E287="","",IF(E287=VLOOKUP(A287,スキル!$A:$K,11,0),"ス",VLOOKUP(A287,スキル!$A:$J,E287+4,FALSE)))</f>
        <v>8</v>
      </c>
      <c r="H287" s="6">
        <f>IF(E287="","",IF(E287=VLOOKUP(A287,スキル!$A:$K,11,0),"キ",100/G287))</f>
        <v>12.5</v>
      </c>
      <c r="I287" s="6">
        <f>IF(E287="","",IF(E287=VLOOKUP(A287,スキル!$A:$K,11,0),"ル",ROUND(F287/H287,1)))</f>
        <v>6</v>
      </c>
      <c r="J287" s="8">
        <f>IF(E287="","",IF(E287=VLOOKUP(A287,スキル!$A:$K,11,0),"Ｍ",ROUND(G287-I287,0)))</f>
        <v>2</v>
      </c>
      <c r="K287" s="6">
        <f ca="1">IF(E287="","",IF(E287=VLOOKUP(A287,スキル!$A:$K,11,0),"Ａ",IF(E287=VLOOKUP(A287,スキル!$A:$K,11,0)-1,0,SUM(OFFSET(スキル!$A$2,MATCH(A287,スキル!$A$3:$A$1048576,0),E287+4,1,5-E287)))))</f>
        <v>20</v>
      </c>
      <c r="L287" s="8">
        <f ca="1">IF(E287="",VLOOKUP(A287,スキル!$A:$K,10,0),IF(E287=VLOOKUP(A287,スキル!$A:$K,11,0),"Ｘ",J287+K287))</f>
        <v>22</v>
      </c>
      <c r="M287" s="9">
        <f>IF(C287="イベ","-",VLOOKUP(A287,スキル!$A:$K,10,0)*IF(C287="ハピ",10000,30000))</f>
        <v>1080000</v>
      </c>
      <c r="N287" s="9">
        <f t="shared" ca="1" si="0"/>
        <v>420000</v>
      </c>
      <c r="O287" s="9">
        <f ca="1">IF(C287="イベ","-",IF(E287=VLOOKUP(A287,スキル!$A:$K,11,0),0,IF(C287="ハピ",L287*10000,L287*30000)))</f>
        <v>660000</v>
      </c>
      <c r="P287" s="12" t="s">
        <v>450</v>
      </c>
    </row>
    <row r="288" spans="1:16" ht="18" customHeight="1">
      <c r="A288" s="11">
        <v>286</v>
      </c>
      <c r="B288" s="12"/>
      <c r="C288" s="12" t="s">
        <v>47</v>
      </c>
      <c r="D288" s="12" t="s">
        <v>451</v>
      </c>
      <c r="E288" s="11">
        <v>3</v>
      </c>
      <c r="F288" s="11">
        <v>0</v>
      </c>
      <c r="G288" s="6">
        <f>IF(E288="","",IF(E288=VLOOKUP(A288,スキル!$A:$K,11,0),"ス",VLOOKUP(A288,スキル!$A:$J,E288+4,FALSE)))</f>
        <v>4</v>
      </c>
      <c r="H288" s="6">
        <f>IF(E288="","",IF(E288=VLOOKUP(A288,スキル!$A:$K,11,0),"キ",100/G288))</f>
        <v>25</v>
      </c>
      <c r="I288" s="6">
        <f>IF(E288="","",IF(E288=VLOOKUP(A288,スキル!$A:$K,11,0),"ル",ROUND(F288/H288,1)))</f>
        <v>0</v>
      </c>
      <c r="J288" s="8">
        <f>IF(E288="","",IF(E288=VLOOKUP(A288,スキル!$A:$K,11,0),"Ｍ",ROUND(G288-I288,0)))</f>
        <v>4</v>
      </c>
      <c r="K288" s="6">
        <f ca="1">IF(E288="","",IF(E288=VLOOKUP(A288,スキル!$A:$K,11,0),"Ａ",IF(E288=VLOOKUP(A288,スキル!$A:$K,11,0)-1,0,SUM(OFFSET(スキル!$A$2,MATCH(A288,スキル!$A$3:$A$1048576,0),E288+4,1,5-E288)))))</f>
        <v>28</v>
      </c>
      <c r="L288" s="8">
        <f ca="1">IF(E288="",VLOOKUP(A288,スキル!$A:$K,10,0),IF(E288=VLOOKUP(A288,スキル!$A:$K,11,0),"Ｘ",J288+K288))</f>
        <v>32</v>
      </c>
      <c r="M288" s="9">
        <f>IF(C288="イベ","-",VLOOKUP(A288,スキル!$A:$K,10,0)*IF(C288="ハピ",10000,30000))</f>
        <v>1080000</v>
      </c>
      <c r="N288" s="9">
        <f t="shared" ca="1" si="0"/>
        <v>120000</v>
      </c>
      <c r="O288" s="9">
        <f ca="1">IF(C288="イベ","-",IF(E288=VLOOKUP(A288,スキル!$A:$K,11,0),0,IF(C288="ハピ",L288*10000,L288*30000)))</f>
        <v>960000</v>
      </c>
      <c r="P288" s="12" t="s">
        <v>92</v>
      </c>
    </row>
    <row r="289" spans="1:16" ht="18" customHeight="1">
      <c r="A289" s="11">
        <v>287</v>
      </c>
      <c r="B289" s="12"/>
      <c r="C289" s="12" t="s">
        <v>47</v>
      </c>
      <c r="D289" s="12" t="s">
        <v>452</v>
      </c>
      <c r="E289" s="11">
        <v>4</v>
      </c>
      <c r="F289" s="11">
        <v>12</v>
      </c>
      <c r="G289" s="6">
        <f>IF(E289="","",IF(E289=VLOOKUP(A289,スキル!$A:$K,11,0),"ス",VLOOKUP(A289,スキル!$A:$J,E289+4,FALSE)))</f>
        <v>8</v>
      </c>
      <c r="H289" s="6">
        <f>IF(E289="","",IF(E289=VLOOKUP(A289,スキル!$A:$K,11,0),"キ",100/G289))</f>
        <v>12.5</v>
      </c>
      <c r="I289" s="6">
        <f>IF(E289="","",IF(E289=VLOOKUP(A289,スキル!$A:$K,11,0),"ル",ROUND(F289/H289,1)))</f>
        <v>1</v>
      </c>
      <c r="J289" s="8">
        <f>IF(E289="","",IF(E289=VLOOKUP(A289,スキル!$A:$K,11,0),"Ｍ",ROUND(G289-I289,0)))</f>
        <v>7</v>
      </c>
      <c r="K289" s="6">
        <f ca="1">IF(E289="","",IF(E289=VLOOKUP(A289,スキル!$A:$K,11,0),"Ａ",IF(E289=VLOOKUP(A289,スキル!$A:$K,11,0)-1,0,SUM(OFFSET(スキル!$A$2,MATCH(A289,スキル!$A$3:$A$1048576,0),E289+4,1,5-E289)))))</f>
        <v>20</v>
      </c>
      <c r="L289" s="8">
        <f ca="1">IF(E289="",VLOOKUP(A289,スキル!$A:$K,10,0),IF(E289=VLOOKUP(A289,スキル!$A:$K,11,0),"Ｘ",J289+K289))</f>
        <v>27</v>
      </c>
      <c r="M289" s="9">
        <f>IF(C289="イベ","-",VLOOKUP(A289,スキル!$A:$K,10,0)*IF(C289="ハピ",10000,30000))</f>
        <v>1080000</v>
      </c>
      <c r="N289" s="9">
        <f t="shared" ca="1" si="0"/>
        <v>270000</v>
      </c>
      <c r="O289" s="9">
        <f ca="1">IF(C289="イベ","-",IF(E289=VLOOKUP(A289,スキル!$A:$K,11,0),0,IF(C289="ハピ",L289*10000,L289*30000)))</f>
        <v>810000</v>
      </c>
      <c r="P289" s="12" t="s">
        <v>453</v>
      </c>
    </row>
    <row r="290" spans="1:16" ht="18" customHeight="1">
      <c r="A290" s="11">
        <v>288</v>
      </c>
      <c r="B290" s="12"/>
      <c r="C290" s="12" t="s">
        <v>47</v>
      </c>
      <c r="D290" s="12" t="s">
        <v>454</v>
      </c>
      <c r="E290" s="11">
        <v>4</v>
      </c>
      <c r="F290" s="11">
        <v>37</v>
      </c>
      <c r="G290" s="6">
        <f>IF(E290="","",IF(E290=VLOOKUP(A290,スキル!$A:$K,11,0),"ス",VLOOKUP(A290,スキル!$A:$J,E290+4,FALSE)))</f>
        <v>8</v>
      </c>
      <c r="H290" s="6">
        <f>IF(E290="","",IF(E290=VLOOKUP(A290,スキル!$A:$K,11,0),"キ",100/G290))</f>
        <v>12.5</v>
      </c>
      <c r="I290" s="6">
        <f>IF(E290="","",IF(E290=VLOOKUP(A290,スキル!$A:$K,11,0),"ル",ROUND(F290/H290,1)))</f>
        <v>3</v>
      </c>
      <c r="J290" s="8">
        <f>IF(E290="","",IF(E290=VLOOKUP(A290,スキル!$A:$K,11,0),"Ｍ",ROUND(G290-I290,0)))</f>
        <v>5</v>
      </c>
      <c r="K290" s="6">
        <f ca="1">IF(E290="","",IF(E290=VLOOKUP(A290,スキル!$A:$K,11,0),"Ａ",IF(E290=VLOOKUP(A290,スキル!$A:$K,11,0)-1,0,SUM(OFFSET(スキル!$A$2,MATCH(A290,スキル!$A$3:$A$1048576,0),E290+4,1,5-E290)))))</f>
        <v>16</v>
      </c>
      <c r="L290" s="8">
        <f ca="1">IF(E290="",VLOOKUP(A290,スキル!$A:$K,10,0),IF(E290=VLOOKUP(A290,スキル!$A:$K,11,0),"Ｘ",J290+K290))</f>
        <v>21</v>
      </c>
      <c r="M290" s="9">
        <f>IF(C290="イベ","-",VLOOKUP(A290,スキル!$A:$K,10,0)*IF(C290="ハピ",10000,30000))</f>
        <v>960000</v>
      </c>
      <c r="N290" s="9">
        <f t="shared" ca="1" si="0"/>
        <v>330000</v>
      </c>
      <c r="O290" s="9">
        <f ca="1">IF(C290="イベ","-",IF(E290=VLOOKUP(A290,スキル!$A:$K,11,0),0,IF(C290="ハピ",L290*10000,L290*30000)))</f>
        <v>630000</v>
      </c>
      <c r="P290" s="12" t="s">
        <v>455</v>
      </c>
    </row>
    <row r="291" spans="1:16" ht="18" customHeight="1">
      <c r="A291" s="17">
        <v>289</v>
      </c>
      <c r="B291" s="18"/>
      <c r="C291" s="18" t="s">
        <v>50</v>
      </c>
      <c r="D291" s="18" t="s">
        <v>456</v>
      </c>
      <c r="E291" s="11">
        <v>3</v>
      </c>
      <c r="F291" s="12"/>
      <c r="G291" s="6" t="str">
        <f>IF(E291="","",IF(E291=VLOOKUP(A291,スキル!$A:$K,11,0),"ス",VLOOKUP(A291,スキル!$A:$J,E291+4,FALSE)))</f>
        <v>ス</v>
      </c>
      <c r="H291" s="6" t="str">
        <f>IF(E291="","",IF(E291=VLOOKUP(A291,スキル!$A:$K,11,0),"キ",100/G291))</f>
        <v>キ</v>
      </c>
      <c r="I291" s="6" t="str">
        <f>IF(E291="","",IF(E291=VLOOKUP(A291,スキル!$A:$K,11,0),"ル",ROUND(F291/H291,1)))</f>
        <v>ル</v>
      </c>
      <c r="J291" s="8" t="str">
        <f>IF(E291="","",IF(E291=VLOOKUP(A291,スキル!$A:$K,11,0),"Ｍ",ROUND(G291-I291,0)))</f>
        <v>Ｍ</v>
      </c>
      <c r="K291" s="6" t="str">
        <f ca="1">IF(E291="","",IF(E291=VLOOKUP(A291,スキル!$A:$K,11,0),"Ａ",IF(E291=VLOOKUP(A291,スキル!$A:$K,11,0)-1,0,SUM(OFFSET(スキル!$A$2,MATCH(A291,スキル!$A$3:$A$1048576,0),E291+4,1,5-E291)))))</f>
        <v>Ａ</v>
      </c>
      <c r="L291" s="8" t="str">
        <f>IF(E291="",VLOOKUP(A291,スキル!$A:$K,10,0),IF(E291=VLOOKUP(A291,スキル!$A:$K,11,0),"Ｘ",J291+K291))</f>
        <v>Ｘ</v>
      </c>
      <c r="M291" s="9" t="str">
        <f>IF(C291="イベ","-",VLOOKUP(A291,スキル!$A:$K,10,0)*IF(C291="ハピ",10000,30000))</f>
        <v>-</v>
      </c>
      <c r="N291" s="9" t="str">
        <f t="shared" si="0"/>
        <v>-</v>
      </c>
      <c r="O291" s="9" t="str">
        <f>IF(C291="イベ","-",IF(E291=VLOOKUP(A291,スキル!$A:$K,11,0),0,IF(C291="ハピ",L291*10000,L291*30000)))</f>
        <v>-</v>
      </c>
      <c r="P291" s="12" t="s">
        <v>457</v>
      </c>
    </row>
    <row r="292" spans="1:16" ht="18" customHeight="1">
      <c r="A292" s="11">
        <v>290</v>
      </c>
      <c r="B292" s="12"/>
      <c r="C292" s="12" t="s">
        <v>47</v>
      </c>
      <c r="D292" s="12" t="s">
        <v>458</v>
      </c>
      <c r="E292" s="11">
        <v>3</v>
      </c>
      <c r="F292" s="11">
        <v>0</v>
      </c>
      <c r="G292" s="6">
        <f>IF(E292="","",IF(E292=VLOOKUP(A292,スキル!$A:$K,11,0),"ス",VLOOKUP(A292,スキル!$A:$J,E292+4,FALSE)))</f>
        <v>4</v>
      </c>
      <c r="H292" s="6">
        <f>IF(E292="","",IF(E292=VLOOKUP(A292,スキル!$A:$K,11,0),"キ",100/G292))</f>
        <v>25</v>
      </c>
      <c r="I292" s="6">
        <f>IF(E292="","",IF(E292=VLOOKUP(A292,スキル!$A:$K,11,0),"ル",ROUND(F292/H292,1)))</f>
        <v>0</v>
      </c>
      <c r="J292" s="8">
        <f>IF(E292="","",IF(E292=VLOOKUP(A292,スキル!$A:$K,11,0),"Ｍ",ROUND(G292-I292,0)))</f>
        <v>4</v>
      </c>
      <c r="K292" s="6">
        <f ca="1">IF(E292="","",IF(E292=VLOOKUP(A292,スキル!$A:$K,11,0),"Ａ",IF(E292=VLOOKUP(A292,スキル!$A:$K,11,0)-1,0,SUM(OFFSET(スキル!$A$2,MATCH(A292,スキル!$A$3:$A$1048576,0),E292+4,1,5-E292)))))</f>
        <v>28</v>
      </c>
      <c r="L292" s="8">
        <f ca="1">IF(E292="",VLOOKUP(A292,スキル!$A:$K,10,0),IF(E292=VLOOKUP(A292,スキル!$A:$K,11,0),"Ｘ",J292+K292))</f>
        <v>32</v>
      </c>
      <c r="M292" s="9">
        <f>IF(C292="イベ","-",VLOOKUP(A292,スキル!$A:$K,10,0)*IF(C292="ハピ",10000,30000))</f>
        <v>1080000</v>
      </c>
      <c r="N292" s="9">
        <f t="shared" ca="1" si="0"/>
        <v>120000</v>
      </c>
      <c r="O292" s="9">
        <f ca="1">IF(C292="イベ","-",IF(E292=VLOOKUP(A292,スキル!$A:$K,11,0),0,IF(C292="ハピ",L292*10000,L292*30000)))</f>
        <v>960000</v>
      </c>
      <c r="P292" s="12" t="s">
        <v>38</v>
      </c>
    </row>
    <row r="293" spans="1:16" ht="18" customHeight="1">
      <c r="A293" s="11">
        <v>291</v>
      </c>
      <c r="B293" s="12"/>
      <c r="C293" s="12" t="s">
        <v>47</v>
      </c>
      <c r="D293" s="12" t="s">
        <v>459</v>
      </c>
      <c r="E293" s="11">
        <v>3</v>
      </c>
      <c r="F293" s="11">
        <v>75</v>
      </c>
      <c r="G293" s="6">
        <f>IF(E293="","",IF(E293=VLOOKUP(A293,スキル!$A:$K,11,0),"ス",VLOOKUP(A293,スキル!$A:$J,E293+4,FALSE)))</f>
        <v>4</v>
      </c>
      <c r="H293" s="6">
        <f>IF(E293="","",IF(E293=VLOOKUP(A293,スキル!$A:$K,11,0),"キ",100/G293))</f>
        <v>25</v>
      </c>
      <c r="I293" s="6">
        <f>IF(E293="","",IF(E293=VLOOKUP(A293,スキル!$A:$K,11,0),"ル",ROUND(F293/H293,1)))</f>
        <v>3</v>
      </c>
      <c r="J293" s="8">
        <f>IF(E293="","",IF(E293=VLOOKUP(A293,スキル!$A:$K,11,0),"Ｍ",ROUND(G293-I293,0)))</f>
        <v>1</v>
      </c>
      <c r="K293" s="6">
        <f ca="1">IF(E293="","",IF(E293=VLOOKUP(A293,スキル!$A:$K,11,0),"Ａ",IF(E293=VLOOKUP(A293,スキル!$A:$K,11,0)-1,0,SUM(OFFSET(スキル!$A$2,MATCH(A293,スキル!$A$3:$A$1048576,0),E293+4,1,5-E293)))))</f>
        <v>24</v>
      </c>
      <c r="L293" s="8">
        <f ca="1">IF(E293="",VLOOKUP(A293,スキル!$A:$K,10,0),IF(E293=VLOOKUP(A293,スキル!$A:$K,11,0),"Ｘ",J293+K293))</f>
        <v>25</v>
      </c>
      <c r="M293" s="9">
        <f>IF(C293="イベ","-",VLOOKUP(A293,スキル!$A:$K,10,0)*IF(C293="ハピ",10000,30000))</f>
        <v>960000</v>
      </c>
      <c r="N293" s="9">
        <f t="shared" ca="1" si="0"/>
        <v>210000</v>
      </c>
      <c r="O293" s="9">
        <f ca="1">IF(C293="イベ","-",IF(E293=VLOOKUP(A293,スキル!$A:$K,11,0),0,IF(C293="ハピ",L293*10000,L293*30000)))</f>
        <v>750000</v>
      </c>
      <c r="P293" s="12" t="s">
        <v>13</v>
      </c>
    </row>
    <row r="294" spans="1:16" ht="18" customHeight="1">
      <c r="A294" s="11">
        <v>292</v>
      </c>
      <c r="B294" s="12"/>
      <c r="C294" s="12" t="s">
        <v>47</v>
      </c>
      <c r="D294" s="12" t="s">
        <v>460</v>
      </c>
      <c r="E294" s="11">
        <v>2</v>
      </c>
      <c r="F294" s="11">
        <v>0</v>
      </c>
      <c r="G294" s="6">
        <f>IF(E294="","",IF(E294=VLOOKUP(A294,スキル!$A:$K,11,0),"ス",VLOOKUP(A294,スキル!$A:$J,E294+4,FALSE)))</f>
        <v>2</v>
      </c>
      <c r="H294" s="6">
        <f>IF(E294="","",IF(E294=VLOOKUP(A294,スキル!$A:$K,11,0),"キ",100/G294))</f>
        <v>50</v>
      </c>
      <c r="I294" s="6">
        <f>IF(E294="","",IF(E294=VLOOKUP(A294,スキル!$A:$K,11,0),"ル",ROUND(F294/H294,1)))</f>
        <v>0</v>
      </c>
      <c r="J294" s="8">
        <f>IF(E294="","",IF(E294=VLOOKUP(A294,スキル!$A:$K,11,0),"Ｍ",ROUND(G294-I294,0)))</f>
        <v>2</v>
      </c>
      <c r="K294" s="6">
        <f ca="1">IF(E294="","",IF(E294=VLOOKUP(A294,スキル!$A:$K,11,0),"Ａ",IF(E294=VLOOKUP(A294,スキル!$A:$K,11,0)-1,0,SUM(OFFSET(スキル!$A$2,MATCH(A294,スキル!$A$3:$A$1048576,0),E294+4,1,5-E294)))))</f>
        <v>28</v>
      </c>
      <c r="L294" s="8">
        <f ca="1">IF(E294="",VLOOKUP(A294,スキル!$A:$K,10,0),IF(E294=VLOOKUP(A294,スキル!$A:$K,11,0),"Ｘ",J294+K294))</f>
        <v>30</v>
      </c>
      <c r="M294" s="9">
        <f>IF(C294="イベ","-",VLOOKUP(A294,スキル!$A:$K,10,0)*IF(C294="ハピ",10000,30000))</f>
        <v>960000</v>
      </c>
      <c r="N294" s="9">
        <f t="shared" ca="1" si="0"/>
        <v>60000</v>
      </c>
      <c r="O294" s="9">
        <f ca="1">IF(C294="イベ","-",IF(E294=VLOOKUP(A294,スキル!$A:$K,11,0),0,IF(C294="ハピ",L294*10000,L294*30000)))</f>
        <v>900000</v>
      </c>
      <c r="P294" s="12" t="s">
        <v>461</v>
      </c>
    </row>
    <row r="295" spans="1:16" ht="18" customHeight="1">
      <c r="A295" s="11">
        <v>293</v>
      </c>
      <c r="B295" s="11">
        <v>85</v>
      </c>
      <c r="C295" s="12" t="s">
        <v>39</v>
      </c>
      <c r="D295" s="12" t="s">
        <v>462</v>
      </c>
      <c r="E295" s="11">
        <v>4</v>
      </c>
      <c r="F295" s="11">
        <v>28</v>
      </c>
      <c r="G295" s="6">
        <f>IF(E295="","",IF(E295=VLOOKUP(A295,スキル!$A:$K,11,0),"ス",VLOOKUP(A295,スキル!$A:$J,E295+4,FALSE)))</f>
        <v>7</v>
      </c>
      <c r="H295" s="6">
        <f>IF(E295="","",IF(E295=VLOOKUP(A295,スキル!$A:$K,11,0),"キ",100/G295))</f>
        <v>14.285714285714286</v>
      </c>
      <c r="I295" s="6">
        <f>IF(E295="","",IF(E295=VLOOKUP(A295,スキル!$A:$K,11,0),"ル",ROUND(F295/H295,1)))</f>
        <v>2</v>
      </c>
      <c r="J295" s="8">
        <f>IF(E295="","",IF(E295=VLOOKUP(A295,スキル!$A:$K,11,0),"Ｍ",ROUND(G295-I295,0)))</f>
        <v>5</v>
      </c>
      <c r="K295" s="6">
        <f ca="1">IF(E295="","",IF(E295=VLOOKUP(A295,スキル!$A:$K,11,0),"Ａ",IF(E295=VLOOKUP(A295,スキル!$A:$K,11,0)-1,0,SUM(OFFSET(スキル!$A$2,MATCH(A295,スキル!$A$3:$A$1048576,0),E295+4,1,5-E295)))))</f>
        <v>14</v>
      </c>
      <c r="L295" s="8">
        <f ca="1">IF(E295="",VLOOKUP(A295,スキル!$A:$K,10,0),IF(E295=VLOOKUP(A295,スキル!$A:$K,11,0),"Ｘ",J295+K295))</f>
        <v>19</v>
      </c>
      <c r="M295" s="9">
        <f>IF(C295="イベ","-",VLOOKUP(A295,スキル!$A:$K,10,0)*IF(C295="ハピ",10000,30000))</f>
        <v>870000</v>
      </c>
      <c r="N295" s="9">
        <f t="shared" ca="1" si="0"/>
        <v>300000</v>
      </c>
      <c r="O295" s="9">
        <f ca="1">IF(C295="イベ","-",IF(E295=VLOOKUP(A295,スキル!$A:$K,11,0),0,IF(C295="ハピ",L295*10000,L295*30000)))</f>
        <v>570000</v>
      </c>
      <c r="P295" s="12" t="s">
        <v>463</v>
      </c>
    </row>
    <row r="296" spans="1:16" ht="18" customHeight="1">
      <c r="A296" s="11">
        <v>294</v>
      </c>
      <c r="B296" s="11">
        <v>86</v>
      </c>
      <c r="C296" s="12" t="s">
        <v>39</v>
      </c>
      <c r="D296" s="12" t="s">
        <v>464</v>
      </c>
      <c r="E296" s="11">
        <v>4</v>
      </c>
      <c r="F296" s="11">
        <v>25</v>
      </c>
      <c r="G296" s="6">
        <f>IF(E296="","",IF(E296=VLOOKUP(A296,スキル!$A:$K,11,0),"ス",VLOOKUP(A296,スキル!$A:$J,E296+4,FALSE)))</f>
        <v>8</v>
      </c>
      <c r="H296" s="6">
        <f>IF(E296="","",IF(E296=VLOOKUP(A296,スキル!$A:$K,11,0),"キ",100/G296))</f>
        <v>12.5</v>
      </c>
      <c r="I296" s="6">
        <f>IF(E296="","",IF(E296=VLOOKUP(A296,スキル!$A:$K,11,0),"ル",ROUND(F296/H296,1)))</f>
        <v>2</v>
      </c>
      <c r="J296" s="8">
        <f>IF(E296="","",IF(E296=VLOOKUP(A296,スキル!$A:$K,11,0),"Ｍ",ROUND(G296-I296,0)))</f>
        <v>6</v>
      </c>
      <c r="K296" s="6">
        <f ca="1">IF(E296="","",IF(E296=VLOOKUP(A296,スキル!$A:$K,11,0),"Ａ",IF(E296=VLOOKUP(A296,スキル!$A:$K,11,0)-1,0,SUM(OFFSET(スキル!$A$2,MATCH(A296,スキル!$A$3:$A$1048576,0),E296+4,1,5-E296)))))</f>
        <v>16</v>
      </c>
      <c r="L296" s="8">
        <f ca="1">IF(E296="",VLOOKUP(A296,スキル!$A:$K,10,0),IF(E296=VLOOKUP(A296,スキル!$A:$K,11,0),"Ｘ",J296+K296))</f>
        <v>22</v>
      </c>
      <c r="M296" s="9">
        <f>IF(C296="イベ","-",VLOOKUP(A296,スキル!$A:$K,10,0)*IF(C296="ハピ",10000,30000))</f>
        <v>960000</v>
      </c>
      <c r="N296" s="9">
        <f t="shared" ca="1" si="0"/>
        <v>300000</v>
      </c>
      <c r="O296" s="9">
        <f ca="1">IF(C296="イベ","-",IF(E296=VLOOKUP(A296,スキル!$A:$K,11,0),0,IF(C296="ハピ",L296*10000,L296*30000)))</f>
        <v>660000</v>
      </c>
      <c r="P296" s="12" t="s">
        <v>465</v>
      </c>
    </row>
    <row r="297" spans="1:16" ht="18" customHeight="1">
      <c r="A297" s="11">
        <v>295</v>
      </c>
      <c r="B297" s="11">
        <v>87</v>
      </c>
      <c r="C297" s="12" t="s">
        <v>39</v>
      </c>
      <c r="D297" s="12" t="s">
        <v>466</v>
      </c>
      <c r="E297" s="11">
        <v>4</v>
      </c>
      <c r="F297" s="11">
        <v>0</v>
      </c>
      <c r="G297" s="6">
        <f>IF(E297="","",IF(E297=VLOOKUP(A297,スキル!$A:$K,11,0),"ス",VLOOKUP(A297,スキル!$A:$J,E297+4,FALSE)))</f>
        <v>7</v>
      </c>
      <c r="H297" s="6">
        <f>IF(E297="","",IF(E297=VLOOKUP(A297,スキル!$A:$K,11,0),"キ",100/G297))</f>
        <v>14.285714285714286</v>
      </c>
      <c r="I297" s="6">
        <f>IF(E297="","",IF(E297=VLOOKUP(A297,スキル!$A:$K,11,0),"ル",ROUND(F297/H297,1)))</f>
        <v>0</v>
      </c>
      <c r="J297" s="8">
        <f>IF(E297="","",IF(E297=VLOOKUP(A297,スキル!$A:$K,11,0),"Ｍ",ROUND(G297-I297,0)))</f>
        <v>7</v>
      </c>
      <c r="K297" s="6">
        <f ca="1">IF(E297="","",IF(E297=VLOOKUP(A297,スキル!$A:$K,11,0),"Ａ",IF(E297=VLOOKUP(A297,スキル!$A:$K,11,0)-1,0,SUM(OFFSET(スキル!$A$2,MATCH(A297,スキル!$A$3:$A$1048576,0),E297+4,1,5-E297)))))</f>
        <v>14</v>
      </c>
      <c r="L297" s="8">
        <f ca="1">IF(E297="",VLOOKUP(A297,スキル!$A:$K,10,0),IF(E297=VLOOKUP(A297,スキル!$A:$K,11,0),"Ｘ",J297+K297))</f>
        <v>21</v>
      </c>
      <c r="M297" s="9">
        <f>IF(C297="イベ","-",VLOOKUP(A297,スキル!$A:$K,10,0)*IF(C297="ハピ",10000,30000))</f>
        <v>870000</v>
      </c>
      <c r="N297" s="9">
        <f t="shared" ca="1" si="0"/>
        <v>240000</v>
      </c>
      <c r="O297" s="9">
        <f ca="1">IF(C297="イベ","-",IF(E297=VLOOKUP(A297,スキル!$A:$K,11,0),0,IF(C297="ハピ",L297*10000,L297*30000)))</f>
        <v>630000</v>
      </c>
      <c r="P297" s="12" t="s">
        <v>38</v>
      </c>
    </row>
    <row r="298" spans="1:16" ht="18" customHeight="1">
      <c r="A298" s="11">
        <v>296</v>
      </c>
      <c r="B298" s="12"/>
      <c r="C298" s="12" t="s">
        <v>47</v>
      </c>
      <c r="D298" s="12" t="s">
        <v>467</v>
      </c>
      <c r="E298" s="11">
        <v>3</v>
      </c>
      <c r="F298" s="11">
        <v>25</v>
      </c>
      <c r="G298" s="6">
        <f>IF(E298="","",IF(E298=VLOOKUP(A298,スキル!$A:$K,11,0),"ス",VLOOKUP(A298,スキル!$A:$J,E298+4,FALSE)))</f>
        <v>4</v>
      </c>
      <c r="H298" s="6">
        <f>IF(E298="","",IF(E298=VLOOKUP(A298,スキル!$A:$K,11,0),"キ",100/G298))</f>
        <v>25</v>
      </c>
      <c r="I298" s="6">
        <f>IF(E298="","",IF(E298=VLOOKUP(A298,スキル!$A:$K,11,0),"ル",ROUND(F298/H298,1)))</f>
        <v>1</v>
      </c>
      <c r="J298" s="8">
        <f>IF(E298="","",IF(E298=VLOOKUP(A298,スキル!$A:$K,11,0),"Ｍ",ROUND(G298-I298,0)))</f>
        <v>3</v>
      </c>
      <c r="K298" s="6">
        <f ca="1">IF(E298="","",IF(E298=VLOOKUP(A298,スキル!$A:$K,11,0),"Ａ",IF(E298=VLOOKUP(A298,スキル!$A:$K,11,0)-1,0,SUM(OFFSET(スキル!$A$2,MATCH(A298,スキル!$A$3:$A$1048576,0),E298+4,1,5-E298)))))</f>
        <v>21</v>
      </c>
      <c r="L298" s="8">
        <f ca="1">IF(E298="",VLOOKUP(A298,スキル!$A:$K,10,0),IF(E298=VLOOKUP(A298,スキル!$A:$K,11,0),"Ｘ",J298+K298))</f>
        <v>24</v>
      </c>
      <c r="M298" s="9">
        <f>IF(C298="イベ","-",VLOOKUP(A298,スキル!$A:$K,10,0)*IF(C298="ハピ",10000,30000))</f>
        <v>870000</v>
      </c>
      <c r="N298" s="9">
        <f t="shared" ca="1" si="0"/>
        <v>150000</v>
      </c>
      <c r="O298" s="9">
        <f ca="1">IF(C298="イベ","-",IF(E298=VLOOKUP(A298,スキル!$A:$K,11,0),0,IF(C298="ハピ",L298*10000,L298*30000)))</f>
        <v>720000</v>
      </c>
      <c r="P298" s="12" t="s">
        <v>13</v>
      </c>
    </row>
    <row r="299" spans="1:16" ht="18" customHeight="1">
      <c r="A299" s="11">
        <v>297</v>
      </c>
      <c r="B299" s="12"/>
      <c r="C299" s="12" t="s">
        <v>47</v>
      </c>
      <c r="D299" s="12" t="s">
        <v>468</v>
      </c>
      <c r="E299" s="11">
        <v>2</v>
      </c>
      <c r="F299" s="11">
        <v>50</v>
      </c>
      <c r="G299" s="6">
        <f>IF(E299="","",IF(E299=VLOOKUP(A299,スキル!$A:$K,11,0),"ス",VLOOKUP(A299,スキル!$A:$J,E299+4,FALSE)))</f>
        <v>2</v>
      </c>
      <c r="H299" s="6">
        <f>IF(E299="","",IF(E299=VLOOKUP(A299,スキル!$A:$K,11,0),"キ",100/G299))</f>
        <v>50</v>
      </c>
      <c r="I299" s="6">
        <f>IF(E299="","",IF(E299=VLOOKUP(A299,スキル!$A:$K,11,0),"ル",ROUND(F299/H299,1)))</f>
        <v>1</v>
      </c>
      <c r="J299" s="8">
        <f>IF(E299="","",IF(E299=VLOOKUP(A299,スキル!$A:$K,11,0),"Ｍ",ROUND(G299-I299,0)))</f>
        <v>1</v>
      </c>
      <c r="K299" s="6">
        <f ca="1">IF(E299="","",IF(E299=VLOOKUP(A299,スキル!$A:$K,11,0),"Ａ",IF(E299=VLOOKUP(A299,スキル!$A:$K,11,0)-1,0,SUM(OFFSET(スキル!$A$2,MATCH(A299,スキル!$A$3:$A$1048576,0),E299+4,1,5-E299)))))</f>
        <v>32</v>
      </c>
      <c r="L299" s="8">
        <f ca="1">IF(E299="",VLOOKUP(A299,スキル!$A:$K,10,0),IF(E299=VLOOKUP(A299,スキル!$A:$K,11,0),"Ｘ",J299+K299))</f>
        <v>33</v>
      </c>
      <c r="M299" s="9">
        <f>IF(C299="イベ","-",VLOOKUP(A299,スキル!$A:$K,10,0)*IF(C299="ハピ",10000,30000))</f>
        <v>1080000</v>
      </c>
      <c r="N299" s="9">
        <f t="shared" ca="1" si="0"/>
        <v>90000</v>
      </c>
      <c r="O299" s="9">
        <f ca="1">IF(C299="イベ","-",IF(E299=VLOOKUP(A299,スキル!$A:$K,11,0),0,IF(C299="ハピ",L299*10000,L299*30000)))</f>
        <v>990000</v>
      </c>
      <c r="P299" s="12" t="s">
        <v>469</v>
      </c>
    </row>
    <row r="300" spans="1:16" ht="18" customHeight="1">
      <c r="A300" s="11">
        <v>298</v>
      </c>
      <c r="B300" s="12"/>
      <c r="C300" s="12" t="s">
        <v>47</v>
      </c>
      <c r="D300" s="12" t="s">
        <v>470</v>
      </c>
      <c r="E300" s="12"/>
      <c r="F300" s="12"/>
      <c r="G300" s="6" t="str">
        <f>IF(E300="","",IF(E300=VLOOKUP(A300,スキル!$A:$K,11,0),"ス",VLOOKUP(A300,スキル!$A:$J,E300+4,FALSE)))</f>
        <v/>
      </c>
      <c r="H300" s="6" t="str">
        <f>IF(E300="","",IF(E300=VLOOKUP(A300,スキル!$A:$K,11,0),"キ",100/G300))</f>
        <v/>
      </c>
      <c r="I300" s="6" t="str">
        <f>IF(E300="","",IF(E300=VLOOKUP(A300,スキル!$A:$K,11,0),"ル",ROUND(F300/H300,1)))</f>
        <v/>
      </c>
      <c r="J300" s="8" t="str">
        <f>IF(E300="","",IF(E300=VLOOKUP(A300,スキル!$A:$K,11,0),"Ｍ",ROUND(G300-I300,0)))</f>
        <v/>
      </c>
      <c r="K300" s="6" t="str">
        <f ca="1">IF(E300="","",IF(E300=VLOOKUP(A300,スキル!$A:$K,11,0),"Ａ",IF(E300=VLOOKUP(A300,スキル!$A:$K,11,0)-1,0,SUM(OFFSET(スキル!$A$2,MATCH(A300,スキル!$A$3:$A$1048576,0),E300+4,1,5-E300)))))</f>
        <v/>
      </c>
      <c r="L300" s="8">
        <f>IF(E300="",VLOOKUP(A300,スキル!$A:$K,10,0),IF(E300=VLOOKUP(A300,スキル!$A:$K,11,0),"Ｘ",J300+K300))</f>
        <v>29</v>
      </c>
      <c r="M300" s="9">
        <f>IF(C300="イベ","-",VLOOKUP(A300,スキル!$A:$K,10,0)*IF(C300="ハピ",10000,30000))</f>
        <v>870000</v>
      </c>
      <c r="N300" s="9">
        <f t="shared" si="0"/>
        <v>0</v>
      </c>
      <c r="O300" s="9">
        <f>IF(C300="イベ","-",IF(E300=VLOOKUP(A300,スキル!$A:$K,11,0),0,IF(C300="ハピ",L300*10000,L300*30000)))</f>
        <v>870000</v>
      </c>
      <c r="P300" s="12" t="s">
        <v>471</v>
      </c>
    </row>
    <row r="301" spans="1:16" ht="18" customHeight="1">
      <c r="A301" s="11">
        <v>299</v>
      </c>
      <c r="B301" s="11">
        <v>88</v>
      </c>
      <c r="C301" s="12" t="s">
        <v>39</v>
      </c>
      <c r="D301" s="12" t="s">
        <v>472</v>
      </c>
      <c r="E301" s="11">
        <v>4</v>
      </c>
      <c r="F301" s="11">
        <v>85</v>
      </c>
      <c r="G301" s="6">
        <f>IF(E301="","",IF(E301=VLOOKUP(A301,スキル!$A:$K,11,0),"ス",VLOOKUP(A301,スキル!$A:$J,E301+4,FALSE)))</f>
        <v>7</v>
      </c>
      <c r="H301" s="6">
        <f>IF(E301="","",IF(E301=VLOOKUP(A301,スキル!$A:$K,11,0),"キ",100/G301))</f>
        <v>14.285714285714286</v>
      </c>
      <c r="I301" s="6">
        <f>IF(E301="","",IF(E301=VLOOKUP(A301,スキル!$A:$K,11,0),"ル",ROUND(F301/H301,1)))</f>
        <v>6</v>
      </c>
      <c r="J301" s="8">
        <f>IF(E301="","",IF(E301=VLOOKUP(A301,スキル!$A:$K,11,0),"Ｍ",ROUND(G301-I301,0)))</f>
        <v>1</v>
      </c>
      <c r="K301" s="6">
        <f ca="1">IF(E301="","",IF(E301=VLOOKUP(A301,スキル!$A:$K,11,0),"Ａ",IF(E301=VLOOKUP(A301,スキル!$A:$K,11,0)-1,0,SUM(OFFSET(スキル!$A$2,MATCH(A301,スキル!$A$3:$A$1048576,0),E301+4,1,5-E301)))))</f>
        <v>14</v>
      </c>
      <c r="L301" s="8">
        <f ca="1">IF(E301="",VLOOKUP(A301,スキル!$A:$K,10,0),IF(E301=VLOOKUP(A301,スキル!$A:$K,11,0),"Ｘ",J301+K301))</f>
        <v>15</v>
      </c>
      <c r="M301" s="9">
        <f>IF(C301="イベ","-",VLOOKUP(A301,スキル!$A:$K,10,0)*IF(C301="ハピ",10000,30000))</f>
        <v>870000</v>
      </c>
      <c r="N301" s="9">
        <f t="shared" ca="1" si="0"/>
        <v>420000</v>
      </c>
      <c r="O301" s="9">
        <f ca="1">IF(C301="イベ","-",IF(E301=VLOOKUP(A301,スキル!$A:$K,11,0),0,IF(C301="ハピ",L301*10000,L301*30000)))</f>
        <v>450000</v>
      </c>
      <c r="P301" s="12" t="s">
        <v>376</v>
      </c>
    </row>
    <row r="302" spans="1:16" ht="18" customHeight="1">
      <c r="A302" s="11">
        <v>300</v>
      </c>
      <c r="B302" s="12"/>
      <c r="C302" s="12" t="s">
        <v>47</v>
      </c>
      <c r="D302" s="12" t="s">
        <v>473</v>
      </c>
      <c r="E302" s="11">
        <v>2</v>
      </c>
      <c r="F302" s="11">
        <v>0</v>
      </c>
      <c r="G302" s="6">
        <f>IF(E302="","",IF(E302=VLOOKUP(A302,スキル!$A:$K,11,0),"ス",VLOOKUP(A302,スキル!$A:$J,E302+4,FALSE)))</f>
        <v>2</v>
      </c>
      <c r="H302" s="6">
        <f>IF(E302="","",IF(E302=VLOOKUP(A302,スキル!$A:$K,11,0),"キ",100/G302))</f>
        <v>50</v>
      </c>
      <c r="I302" s="6">
        <f>IF(E302="","",IF(E302=VLOOKUP(A302,スキル!$A:$K,11,0),"ル",ROUND(F302/H302,1)))</f>
        <v>0</v>
      </c>
      <c r="J302" s="8">
        <f>IF(E302="","",IF(E302=VLOOKUP(A302,スキル!$A:$K,11,0),"Ｍ",ROUND(G302-I302,0)))</f>
        <v>2</v>
      </c>
      <c r="K302" s="6">
        <f ca="1">IF(E302="","",IF(E302=VLOOKUP(A302,スキル!$A:$K,11,0),"Ａ",IF(E302=VLOOKUP(A302,スキル!$A:$K,11,0)-1,0,SUM(OFFSET(スキル!$A$2,MATCH(A302,スキル!$A$3:$A$1048576,0),E302+4,1,5-E302)))))</f>
        <v>28</v>
      </c>
      <c r="L302" s="8">
        <f ca="1">IF(E302="",VLOOKUP(A302,スキル!$A:$K,10,0),IF(E302=VLOOKUP(A302,スキル!$A:$K,11,0),"Ｘ",J302+K302))</f>
        <v>30</v>
      </c>
      <c r="M302" s="9">
        <f>IF(C302="イベ","-",VLOOKUP(A302,スキル!$A:$K,10,0)*IF(C302="ハピ",10000,30000))</f>
        <v>960000</v>
      </c>
      <c r="N302" s="9">
        <f t="shared" ca="1" si="0"/>
        <v>60000</v>
      </c>
      <c r="O302" s="9">
        <f ca="1">IF(C302="イベ","-",IF(E302=VLOOKUP(A302,スキル!$A:$K,11,0),0,IF(C302="ハピ",L302*10000,L302*30000)))</f>
        <v>900000</v>
      </c>
      <c r="P302" s="12" t="s">
        <v>380</v>
      </c>
    </row>
    <row r="303" spans="1:16" ht="18" customHeight="1">
      <c r="A303" s="11">
        <v>301</v>
      </c>
      <c r="B303" s="12"/>
      <c r="C303" s="12" t="s">
        <v>47</v>
      </c>
      <c r="D303" s="12" t="s">
        <v>474</v>
      </c>
      <c r="E303" s="11">
        <v>1</v>
      </c>
      <c r="F303" s="11">
        <v>0</v>
      </c>
      <c r="G303" s="6">
        <f>IF(E303="","",IF(E303=VLOOKUP(A303,スキル!$A:$K,11,0),"ス",VLOOKUP(A303,スキル!$A:$J,E303+4,FALSE)))</f>
        <v>1</v>
      </c>
      <c r="H303" s="6">
        <f>IF(E303="","",IF(E303=VLOOKUP(A303,スキル!$A:$K,11,0),"キ",100/G303))</f>
        <v>100</v>
      </c>
      <c r="I303" s="6">
        <f>IF(E303="","",IF(E303=VLOOKUP(A303,スキル!$A:$K,11,0),"ル",ROUND(F303/H303,1)))</f>
        <v>0</v>
      </c>
      <c r="J303" s="8">
        <f>IF(E303="","",IF(E303=VLOOKUP(A303,スキル!$A:$K,11,0),"Ｍ",ROUND(G303-I303,0)))</f>
        <v>1</v>
      </c>
      <c r="K303" s="6">
        <f ca="1">IF(E303="","",IF(E303=VLOOKUP(A303,スキル!$A:$K,11,0),"Ａ",IF(E303=VLOOKUP(A303,スキル!$A:$K,11,0)-1,0,SUM(OFFSET(スキル!$A$2,MATCH(A303,スキル!$A$3:$A$1048576,0),E303+4,1,5-E303)))))</f>
        <v>30</v>
      </c>
      <c r="L303" s="8">
        <f ca="1">IF(E303="",VLOOKUP(A303,スキル!$A:$K,10,0),IF(E303=VLOOKUP(A303,スキル!$A:$K,11,0),"Ｘ",J303+K303))</f>
        <v>31</v>
      </c>
      <c r="M303" s="9">
        <f>IF(C303="イベ","-",VLOOKUP(A303,スキル!$A:$K,10,0)*IF(C303="ハピ",10000,30000))</f>
        <v>960000</v>
      </c>
      <c r="N303" s="9">
        <f t="shared" ca="1" si="0"/>
        <v>30000</v>
      </c>
      <c r="O303" s="9">
        <f ca="1">IF(C303="イベ","-",IF(E303=VLOOKUP(A303,スキル!$A:$K,11,0),0,IF(C303="ハピ",L303*10000,L303*30000)))</f>
        <v>930000</v>
      </c>
      <c r="P303" s="12" t="s">
        <v>89</v>
      </c>
    </row>
    <row r="304" spans="1:16" ht="18" customHeight="1">
      <c r="A304" s="11">
        <v>302</v>
      </c>
      <c r="B304" s="12"/>
      <c r="C304" s="12" t="s">
        <v>47</v>
      </c>
      <c r="D304" s="12" t="s">
        <v>475</v>
      </c>
      <c r="E304" s="11">
        <v>2</v>
      </c>
      <c r="F304" s="11">
        <v>50</v>
      </c>
      <c r="G304" s="6">
        <f>IF(E304="","",IF(E304=VLOOKUP(A304,スキル!$A:$K,11,0),"ス",VLOOKUP(A304,スキル!$A:$J,E304+4,FALSE)))</f>
        <v>2</v>
      </c>
      <c r="H304" s="6">
        <f>IF(E304="","",IF(E304=VLOOKUP(A304,スキル!$A:$K,11,0),"キ",100/G304))</f>
        <v>50</v>
      </c>
      <c r="I304" s="6">
        <f>IF(E304="","",IF(E304=VLOOKUP(A304,スキル!$A:$K,11,0),"ル",ROUND(F304/H304,1)))</f>
        <v>1</v>
      </c>
      <c r="J304" s="8">
        <f>IF(E304="","",IF(E304=VLOOKUP(A304,スキル!$A:$K,11,0),"Ｍ",ROUND(G304-I304,0)))</f>
        <v>1</v>
      </c>
      <c r="K304" s="6">
        <f ca="1">IF(E304="","",IF(E304=VLOOKUP(A304,スキル!$A:$K,11,0),"Ａ",IF(E304=VLOOKUP(A304,スキル!$A:$K,11,0)-1,0,SUM(OFFSET(スキル!$A$2,MATCH(A304,スキル!$A$3:$A$1048576,0),E304+4,1,5-E304)))))</f>
        <v>32</v>
      </c>
      <c r="L304" s="8">
        <f ca="1">IF(E304="",VLOOKUP(A304,スキル!$A:$K,10,0),IF(E304=VLOOKUP(A304,スキル!$A:$K,11,0),"Ｘ",J304+K304))</f>
        <v>33</v>
      </c>
      <c r="M304" s="9">
        <f>IF(C304="イベ","-",VLOOKUP(A304,スキル!$A:$K,10,0)*IF(C304="ハピ",10000,30000))</f>
        <v>1080000</v>
      </c>
      <c r="N304" s="9">
        <f t="shared" ca="1" si="0"/>
        <v>90000</v>
      </c>
      <c r="O304" s="9">
        <f ca="1">IF(C304="イベ","-",IF(E304=VLOOKUP(A304,スキル!$A:$K,11,0),0,IF(C304="ハピ",L304*10000,L304*30000)))</f>
        <v>990000</v>
      </c>
      <c r="P304" s="12" t="s">
        <v>476</v>
      </c>
    </row>
    <row r="305" spans="1:16" ht="18" customHeight="1">
      <c r="A305" s="11">
        <v>303</v>
      </c>
      <c r="B305" s="12"/>
      <c r="C305" s="12" t="s">
        <v>47</v>
      </c>
      <c r="D305" s="12" t="s">
        <v>477</v>
      </c>
      <c r="E305" s="12"/>
      <c r="F305" s="12"/>
      <c r="G305" s="6" t="str">
        <f>IF(E305="","",IF(E305=VLOOKUP(A305,スキル!$A:$K,11,0),"ス",VLOOKUP(A305,スキル!$A:$J,E305+4,FALSE)))</f>
        <v/>
      </c>
      <c r="H305" s="6" t="str">
        <f>IF(E305="","",IF(E305=VLOOKUP(A305,スキル!$A:$K,11,0),"キ",100/G305))</f>
        <v/>
      </c>
      <c r="I305" s="6" t="str">
        <f>IF(E305="","",IF(E305=VLOOKUP(A305,スキル!$A:$K,11,0),"ル",ROUND(F305/H305,1)))</f>
        <v/>
      </c>
      <c r="J305" s="8" t="str">
        <f>IF(E305="","",IF(E305=VLOOKUP(A305,スキル!$A:$K,11,0),"Ｍ",ROUND(G305-I305,0)))</f>
        <v/>
      </c>
      <c r="K305" s="6" t="str">
        <f ca="1">IF(E305="","",IF(E305=VLOOKUP(A305,スキル!$A:$K,11,0),"Ａ",IF(E305=VLOOKUP(A305,スキル!$A:$K,11,0)-1,0,SUM(OFFSET(スキル!$A$2,MATCH(A305,スキル!$A$3:$A$1048576,0),E305+4,1,5-E305)))))</f>
        <v/>
      </c>
      <c r="L305" s="8">
        <f>IF(E305="",VLOOKUP(A305,スキル!$A:$K,10,0),IF(E305=VLOOKUP(A305,スキル!$A:$K,11,0),"Ｘ",J305+K305))</f>
        <v>32</v>
      </c>
      <c r="M305" s="9">
        <f>IF(C305="イベ","-",VLOOKUP(A305,スキル!$A:$K,10,0)*IF(C305="ハピ",10000,30000))</f>
        <v>960000</v>
      </c>
      <c r="N305" s="9">
        <f t="shared" si="0"/>
        <v>0</v>
      </c>
      <c r="O305" s="9">
        <f>IF(C305="イベ","-",IF(E305=VLOOKUP(A305,スキル!$A:$K,11,0),0,IF(C305="ハピ",L305*10000,L305*30000)))</f>
        <v>960000</v>
      </c>
      <c r="P305" s="12" t="s">
        <v>478</v>
      </c>
    </row>
    <row r="306" spans="1:16" ht="18" customHeight="1">
      <c r="A306" s="11">
        <v>304</v>
      </c>
      <c r="B306" s="12"/>
      <c r="C306" s="12" t="s">
        <v>47</v>
      </c>
      <c r="D306" s="12" t="s">
        <v>479</v>
      </c>
      <c r="E306" s="11">
        <v>1</v>
      </c>
      <c r="F306" s="11">
        <v>0</v>
      </c>
      <c r="G306" s="6">
        <f>IF(E306="","",IF(E306=VLOOKUP(A306,スキル!$A:$K,11,0),"ス",VLOOKUP(A306,スキル!$A:$J,E306+4,FALSE)))</f>
        <v>1</v>
      </c>
      <c r="H306" s="6">
        <f>IF(E306="","",IF(E306=VLOOKUP(A306,スキル!$A:$K,11,0),"キ",100/G306))</f>
        <v>100</v>
      </c>
      <c r="I306" s="6">
        <f>IF(E306="","",IF(E306=VLOOKUP(A306,スキル!$A:$K,11,0),"ル",ROUND(F306/H306,1)))</f>
        <v>0</v>
      </c>
      <c r="J306" s="8">
        <f>IF(E306="","",IF(E306=VLOOKUP(A306,スキル!$A:$K,11,0),"Ｍ",ROUND(G306-I306,0)))</f>
        <v>1</v>
      </c>
      <c r="K306" s="6">
        <f ca="1">IF(E306="","",IF(E306=VLOOKUP(A306,スキル!$A:$K,11,0),"Ａ",IF(E306=VLOOKUP(A306,スキル!$A:$K,11,0)-1,0,SUM(OFFSET(スキル!$A$2,MATCH(A306,スキル!$A$3:$A$1048576,0),E306+4,1,5-E306)))))</f>
        <v>30</v>
      </c>
      <c r="L306" s="8">
        <f ca="1">IF(E306="",VLOOKUP(A306,スキル!$A:$K,10,0),IF(E306=VLOOKUP(A306,スキル!$A:$K,11,0),"Ｘ",J306+K306))</f>
        <v>31</v>
      </c>
      <c r="M306" s="9">
        <f>IF(C306="イベ","-",VLOOKUP(A306,スキル!$A:$K,10,0)*IF(C306="ハピ",10000,30000))</f>
        <v>960000</v>
      </c>
      <c r="N306" s="9">
        <f t="shared" ca="1" si="0"/>
        <v>30000</v>
      </c>
      <c r="O306" s="9">
        <f ca="1">IF(C306="イベ","-",IF(E306=VLOOKUP(A306,スキル!$A:$K,11,0),0,IF(C306="ハピ",L306*10000,L306*30000)))</f>
        <v>930000</v>
      </c>
      <c r="P306" s="12" t="s">
        <v>38</v>
      </c>
    </row>
    <row r="307" spans="1:16" ht="18" customHeight="1">
      <c r="A307" s="11">
        <v>305</v>
      </c>
      <c r="B307" s="12"/>
      <c r="C307" s="12" t="s">
        <v>47</v>
      </c>
      <c r="D307" s="12" t="s">
        <v>480</v>
      </c>
      <c r="E307" s="11">
        <v>2</v>
      </c>
      <c r="F307" s="11">
        <v>0</v>
      </c>
      <c r="G307" s="6">
        <f>IF(E307="","",IF(E307=VLOOKUP(A307,スキル!$A:$K,11,0),"ス",VLOOKUP(A307,スキル!$A:$J,E307+4,FALSE)))</f>
        <v>2</v>
      </c>
      <c r="H307" s="6">
        <f>IF(E307="","",IF(E307=VLOOKUP(A307,スキル!$A:$K,11,0),"キ",100/G307))</f>
        <v>50</v>
      </c>
      <c r="I307" s="6">
        <f>IF(E307="","",IF(E307=VLOOKUP(A307,スキル!$A:$K,11,0),"ル",ROUND(F307/H307,1)))</f>
        <v>0</v>
      </c>
      <c r="J307" s="8">
        <f>IF(E307="","",IF(E307=VLOOKUP(A307,スキル!$A:$K,11,0),"Ｍ",ROUND(G307-I307,0)))</f>
        <v>2</v>
      </c>
      <c r="K307" s="6">
        <f ca="1">IF(E307="","",IF(E307=VLOOKUP(A307,スキル!$A:$K,11,0),"Ａ",IF(E307=VLOOKUP(A307,スキル!$A:$K,11,0)-1,0,SUM(OFFSET(スキル!$A$2,MATCH(A307,スキル!$A$3:$A$1048576,0),E307+4,1,5-E307)))))</f>
        <v>28</v>
      </c>
      <c r="L307" s="8">
        <f ca="1">IF(E307="",VLOOKUP(A307,スキル!$A:$K,10,0),IF(E307=VLOOKUP(A307,スキル!$A:$K,11,0),"Ｘ",J307+K307))</f>
        <v>30</v>
      </c>
      <c r="M307" s="9">
        <f>IF(C307="イベ","-",VLOOKUP(A307,スキル!$A:$K,10,0)*IF(C307="ハピ",10000,30000))</f>
        <v>960000</v>
      </c>
      <c r="N307" s="9">
        <f t="shared" ca="1" si="0"/>
        <v>60000</v>
      </c>
      <c r="O307" s="9">
        <f ca="1">IF(C307="イベ","-",IF(E307=VLOOKUP(A307,スキル!$A:$K,11,0),0,IF(C307="ハピ",L307*10000,L307*30000)))</f>
        <v>900000</v>
      </c>
      <c r="P307" s="12" t="s">
        <v>38</v>
      </c>
    </row>
    <row r="308" spans="1:16" ht="18" customHeight="1">
      <c r="A308" s="11">
        <v>306</v>
      </c>
      <c r="B308" s="12"/>
      <c r="C308" s="12" t="s">
        <v>47</v>
      </c>
      <c r="D308" s="12" t="s">
        <v>481</v>
      </c>
      <c r="E308" s="11">
        <v>2</v>
      </c>
      <c r="F308" s="11">
        <v>0</v>
      </c>
      <c r="G308" s="6">
        <f>IF(E308="","",IF(E308=VLOOKUP(A308,スキル!$A:$K,11,0),"ス",VLOOKUP(A308,スキル!$A:$J,E308+4,FALSE)))</f>
        <v>2</v>
      </c>
      <c r="H308" s="6">
        <f>IF(E308="","",IF(E308=VLOOKUP(A308,スキル!$A:$K,11,0),"キ",100/G308))</f>
        <v>50</v>
      </c>
      <c r="I308" s="6">
        <f>IF(E308="","",IF(E308=VLOOKUP(A308,スキル!$A:$K,11,0),"ル",ROUND(F308/H308,1)))</f>
        <v>0</v>
      </c>
      <c r="J308" s="8">
        <f>IF(E308="","",IF(E308=VLOOKUP(A308,スキル!$A:$K,11,0),"Ｍ",ROUND(G308-I308,0)))</f>
        <v>2</v>
      </c>
      <c r="K308" s="6">
        <f ca="1">IF(E308="","",IF(E308=VLOOKUP(A308,スキル!$A:$K,11,0),"Ａ",IF(E308=VLOOKUP(A308,スキル!$A:$K,11,0)-1,0,SUM(OFFSET(スキル!$A$2,MATCH(A308,スキル!$A$3:$A$1048576,0),E308+4,1,5-E308)))))</f>
        <v>25</v>
      </c>
      <c r="L308" s="8">
        <f ca="1">IF(E308="",VLOOKUP(A308,スキル!$A:$K,10,0),IF(E308=VLOOKUP(A308,スキル!$A:$K,11,0),"Ｘ",J308+K308))</f>
        <v>27</v>
      </c>
      <c r="M308" s="9">
        <f>IF(C308="イベ","-",VLOOKUP(A308,スキル!$A:$K,10,0)*IF(C308="ハピ",10000,30000))</f>
        <v>870000</v>
      </c>
      <c r="N308" s="9">
        <f t="shared" ca="1" si="0"/>
        <v>60000</v>
      </c>
      <c r="O308" s="9">
        <f ca="1">IF(C308="イベ","-",IF(E308=VLOOKUP(A308,スキル!$A:$K,11,0),0,IF(C308="ハピ",L308*10000,L308*30000)))</f>
        <v>810000</v>
      </c>
      <c r="P308" s="12" t="s">
        <v>49</v>
      </c>
    </row>
    <row r="309" spans="1:16" ht="18" customHeight="1">
      <c r="A309" s="11">
        <v>307</v>
      </c>
      <c r="B309" s="12"/>
      <c r="C309" s="12" t="s">
        <v>47</v>
      </c>
      <c r="D309" s="20" t="s">
        <v>482</v>
      </c>
      <c r="E309" s="11">
        <v>2</v>
      </c>
      <c r="F309" s="11">
        <v>0</v>
      </c>
      <c r="G309" s="6">
        <f>IF(E309="","",IF(E309=VLOOKUP(A309,スキル!$A:$K,11,0),"ス",VLOOKUP(A309,スキル!$A:$J,E309+4,FALSE)))</f>
        <v>2</v>
      </c>
      <c r="H309" s="6">
        <f>IF(E309="","",IF(E309=VLOOKUP(A309,スキル!$A:$K,11,0),"キ",100/G309))</f>
        <v>50</v>
      </c>
      <c r="I309" s="6">
        <f>IF(E309="","",IF(E309=VLOOKUP(A309,スキル!$A:$K,11,0),"ル",ROUND(F309/H309,1)))</f>
        <v>0</v>
      </c>
      <c r="J309" s="8">
        <f>IF(E309="","",IF(E309=VLOOKUP(A309,スキル!$A:$K,11,0),"Ｍ",ROUND(G309-I309,0)))</f>
        <v>2</v>
      </c>
      <c r="K309" s="6">
        <f ca="1">IF(E309="","",IF(E309=VLOOKUP(A309,スキル!$A:$K,11,0),"Ａ",IF(E309=VLOOKUP(A309,スキル!$A:$K,11,0)-1,0,SUM(OFFSET(スキル!$A$2,MATCH(A309,スキル!$A$3:$A$1048576,0),E309+4,1,5-E309)))))</f>
        <v>32</v>
      </c>
      <c r="L309" s="8">
        <f ca="1">IF(E309="",VLOOKUP(A309,スキル!$A:$K,10,0),IF(E309=VLOOKUP(A309,スキル!$A:$K,11,0),"Ｘ",J309+K309))</f>
        <v>34</v>
      </c>
      <c r="M309" s="9">
        <f>IF(C309="イベ","-",VLOOKUP(A309,スキル!$A:$K,10,0)*IF(C309="ハピ",10000,30000))</f>
        <v>1080000</v>
      </c>
      <c r="N309" s="9">
        <f t="shared" ca="1" si="0"/>
        <v>60000</v>
      </c>
      <c r="O309" s="9">
        <f ca="1">IF(C309="イベ","-",IF(E309=VLOOKUP(A309,スキル!$A:$K,11,0),0,IF(C309="ハピ",L309*10000,L309*30000)))</f>
        <v>1020000</v>
      </c>
      <c r="P309" s="12" t="s">
        <v>483</v>
      </c>
    </row>
    <row r="310" spans="1:16" ht="18" customHeight="1">
      <c r="A310" s="11">
        <v>308</v>
      </c>
      <c r="B310" s="12"/>
      <c r="C310" s="12" t="s">
        <v>47</v>
      </c>
      <c r="D310" s="12" t="s">
        <v>484</v>
      </c>
      <c r="E310" s="11">
        <v>1</v>
      </c>
      <c r="F310" s="11">
        <v>0</v>
      </c>
      <c r="G310" s="6">
        <f>IF(E310="","",IF(E310=VLOOKUP(A310,スキル!$A:$K,11,0),"ス",VLOOKUP(A310,スキル!$A:$J,E310+4,FALSE)))</f>
        <v>1</v>
      </c>
      <c r="H310" s="6">
        <f>IF(E310="","",IF(E310=VLOOKUP(A310,スキル!$A:$K,11,0),"キ",100/G310))</f>
        <v>100</v>
      </c>
      <c r="I310" s="6">
        <f>IF(E310="","",IF(E310=VLOOKUP(A310,スキル!$A:$K,11,0),"ル",ROUND(F310/H310,1)))</f>
        <v>0</v>
      </c>
      <c r="J310" s="8">
        <f>IF(E310="","",IF(E310=VLOOKUP(A310,スキル!$A:$K,11,0),"Ｍ",ROUND(G310-I310,0)))</f>
        <v>1</v>
      </c>
      <c r="K310" s="6">
        <f ca="1">IF(E310="","",IF(E310=VLOOKUP(A310,スキル!$A:$K,11,0),"Ａ",IF(E310=VLOOKUP(A310,スキル!$A:$K,11,0)-1,0,SUM(OFFSET(スキル!$A$2,MATCH(A310,スキル!$A$3:$A$1048576,0),E310+4,1,5-E310)))))</f>
        <v>30</v>
      </c>
      <c r="L310" s="8">
        <f ca="1">IF(E310="",VLOOKUP(A310,スキル!$A:$K,10,0),IF(E310=VLOOKUP(A310,スキル!$A:$K,11,0),"Ｘ",J310+K310))</f>
        <v>31</v>
      </c>
      <c r="M310" s="9">
        <f>IF(C310="イベ","-",VLOOKUP(A310,スキル!$A:$K,10,0)*IF(C310="ハピ",10000,30000))</f>
        <v>960000</v>
      </c>
      <c r="N310" s="9">
        <f t="shared" ca="1" si="0"/>
        <v>30000</v>
      </c>
      <c r="O310" s="9">
        <f ca="1">IF(C310="イベ","-",IF(E310=VLOOKUP(A310,スキル!$A:$K,11,0),0,IF(C310="ハピ",L310*10000,L310*30000)))</f>
        <v>930000</v>
      </c>
      <c r="P310" s="12" t="s">
        <v>485</v>
      </c>
    </row>
    <row r="311" spans="1:16" ht="18" customHeight="1">
      <c r="A311" s="11">
        <v>309</v>
      </c>
      <c r="B311" s="12"/>
      <c r="C311" s="12" t="s">
        <v>47</v>
      </c>
      <c r="D311" s="12" t="s">
        <v>486</v>
      </c>
      <c r="E311" s="11">
        <v>2</v>
      </c>
      <c r="F311" s="11">
        <v>0</v>
      </c>
      <c r="G311" s="6">
        <f>IF(E311="","",IF(E311=VLOOKUP(A311,スキル!$A:$K,11,0),"ス",VLOOKUP(A311,スキル!$A:$J,E311+4,FALSE)))</f>
        <v>2</v>
      </c>
      <c r="H311" s="6">
        <f>IF(E311="","",IF(E311=VLOOKUP(A311,スキル!$A:$K,11,0),"キ",100/G311))</f>
        <v>50</v>
      </c>
      <c r="I311" s="6">
        <f>IF(E311="","",IF(E311=VLOOKUP(A311,スキル!$A:$K,11,0),"ル",ROUND(F311/H311,1)))</f>
        <v>0</v>
      </c>
      <c r="J311" s="8">
        <f>IF(E311="","",IF(E311=VLOOKUP(A311,スキル!$A:$K,11,0),"Ｍ",ROUND(G311-I311,0)))</f>
        <v>2</v>
      </c>
      <c r="K311" s="6">
        <f ca="1">IF(E311="","",IF(E311=VLOOKUP(A311,スキル!$A:$K,11,0),"Ａ",IF(E311=VLOOKUP(A311,スキル!$A:$K,11,0)-1,0,SUM(OFFSET(スキル!$A$2,MATCH(A311,スキル!$A$3:$A$1048576,0),E311+4,1,5-E311)))))</f>
        <v>25</v>
      </c>
      <c r="L311" s="8">
        <f ca="1">IF(E311="",VLOOKUP(A311,スキル!$A:$K,10,0),IF(E311=VLOOKUP(A311,スキル!$A:$K,11,0),"Ｘ",J311+K311))</f>
        <v>27</v>
      </c>
      <c r="M311" s="9">
        <f>IF(C311="イベ","-",VLOOKUP(A311,スキル!$A:$K,10,0)*IF(C311="ハピ",10000,30000))</f>
        <v>870000</v>
      </c>
      <c r="N311" s="9">
        <f t="shared" ca="1" si="0"/>
        <v>60000</v>
      </c>
      <c r="O311" s="9">
        <f ca="1">IF(C311="イベ","-",IF(E311=VLOOKUP(A311,スキル!$A:$K,11,0),0,IF(C311="ハピ",L311*10000,L311*30000)))</f>
        <v>810000</v>
      </c>
      <c r="P311" s="12" t="s">
        <v>38</v>
      </c>
    </row>
    <row r="312" spans="1:16" ht="18" customHeight="1">
      <c r="A312" s="11">
        <v>310</v>
      </c>
      <c r="B312" s="12"/>
      <c r="C312" s="12" t="s">
        <v>47</v>
      </c>
      <c r="D312" s="12" t="s">
        <v>487</v>
      </c>
      <c r="E312" s="12"/>
      <c r="F312" s="12"/>
      <c r="G312" s="6" t="str">
        <f>IF(E312="","",IF(E312=VLOOKUP(A312,スキル!$A:$K,11,0),"ス",VLOOKUP(A312,スキル!$A:$J,E312+4,FALSE)))</f>
        <v/>
      </c>
      <c r="H312" s="6" t="str">
        <f>IF(E312="","",IF(E312=VLOOKUP(A312,スキル!$A:$K,11,0),"キ",100/G312))</f>
        <v/>
      </c>
      <c r="I312" s="6" t="str">
        <f>IF(E312="","",IF(E312=VLOOKUP(A312,スキル!$A:$K,11,0),"ル",ROUND(F312/H312,1)))</f>
        <v/>
      </c>
      <c r="J312" s="8" t="str">
        <f>IF(E312="","",IF(E312=VLOOKUP(A312,スキル!$A:$K,11,0),"Ｍ",ROUND(G312-I312,0)))</f>
        <v/>
      </c>
      <c r="K312" s="6" t="str">
        <f ca="1">IF(E312="","",IF(E312=VLOOKUP(A312,スキル!$A:$K,11,0),"Ａ",IF(E312=VLOOKUP(A312,スキル!$A:$K,11,0)-1,0,SUM(OFFSET(スキル!$A$2,MATCH(A312,スキル!$A$3:$A$1048576,0),E312+4,1,5-E312)))))</f>
        <v/>
      </c>
      <c r="L312" s="8">
        <f>IF(E312="",VLOOKUP(A312,スキル!$A:$K,10,0),IF(E312=VLOOKUP(A312,スキル!$A:$K,11,0),"Ｘ",J312+K312))</f>
        <v>29</v>
      </c>
      <c r="M312" s="9">
        <f>IF(C312="イベ","-",VLOOKUP(A312,スキル!$A:$K,10,0)*IF(C312="ハピ",10000,30000))</f>
        <v>870000</v>
      </c>
      <c r="N312" s="9">
        <f t="shared" si="0"/>
        <v>0</v>
      </c>
      <c r="O312" s="9">
        <f>IF(C312="イベ","-",IF(E312=VLOOKUP(A312,スキル!$A:$K,11,0),0,IF(C312="ハピ",L312*10000,L312*30000)))</f>
        <v>870000</v>
      </c>
      <c r="P312" s="12" t="s">
        <v>13</v>
      </c>
    </row>
    <row r="313" spans="1:16" ht="18" customHeight="1">
      <c r="A313" s="11">
        <v>311</v>
      </c>
      <c r="B313" s="12"/>
      <c r="C313" s="12" t="s">
        <v>47</v>
      </c>
      <c r="D313" s="12" t="s">
        <v>488</v>
      </c>
      <c r="E313" s="12"/>
      <c r="F313" s="12"/>
      <c r="G313" s="6" t="str">
        <f>IF(E313="","",IF(E313=VLOOKUP(A313,スキル!$A:$K,11,0),"ス",VLOOKUP(A313,スキル!$A:$J,E313+4,FALSE)))</f>
        <v/>
      </c>
      <c r="H313" s="6" t="str">
        <f>IF(E313="","",IF(E313=VLOOKUP(A313,スキル!$A:$K,11,0),"キ",100/G313))</f>
        <v/>
      </c>
      <c r="I313" s="6" t="str">
        <f>IF(E313="","",IF(E313=VLOOKUP(A313,スキル!$A:$K,11,0),"ル",ROUND(F313/H313,1)))</f>
        <v/>
      </c>
      <c r="J313" s="8" t="str">
        <f>IF(E313="","",IF(E313=VLOOKUP(A313,スキル!$A:$K,11,0),"Ｍ",ROUND(G313-I313,0)))</f>
        <v/>
      </c>
      <c r="K313" s="6" t="str">
        <f ca="1">IF(E313="","",IF(E313=VLOOKUP(A313,スキル!$A:$K,11,0),"Ａ",IF(E313=VLOOKUP(A313,スキル!$A:$K,11,0)-1,0,SUM(OFFSET(スキル!$A$2,MATCH(A313,スキル!$A$3:$A$1048576,0),E313+4,1,5-E313)))))</f>
        <v/>
      </c>
      <c r="L313" s="8">
        <f>IF(E313="",VLOOKUP(A313,スキル!$A:$K,10,0),IF(E313=VLOOKUP(A313,スキル!$A:$K,11,0),"Ｘ",J313+K313))</f>
        <v>36</v>
      </c>
      <c r="M313" s="9">
        <f>IF(C313="イベ","-",VLOOKUP(A313,スキル!$A:$K,10,0)*IF(C313="ハピ",10000,30000))</f>
        <v>1080000</v>
      </c>
      <c r="N313" s="9">
        <f t="shared" si="0"/>
        <v>0</v>
      </c>
      <c r="O313" s="9">
        <f>IF(C313="イベ","-",IF(E313=VLOOKUP(A313,スキル!$A:$K,11,0),0,IF(C313="ハピ",L313*10000,L313*30000)))</f>
        <v>1080000</v>
      </c>
      <c r="P313" s="12" t="s">
        <v>489</v>
      </c>
    </row>
    <row r="314" spans="1:16" ht="18" customHeight="1">
      <c r="A314" s="11">
        <v>312</v>
      </c>
      <c r="B314" s="12"/>
      <c r="C314" s="12" t="s">
        <v>47</v>
      </c>
      <c r="D314" s="12" t="s">
        <v>490</v>
      </c>
      <c r="E314" s="11">
        <v>2</v>
      </c>
      <c r="F314" s="11">
        <v>0</v>
      </c>
      <c r="G314" s="6">
        <f>IF(E314="","",IF(E314=VLOOKUP(A314,スキル!$A:$K,11,0),"ス",VLOOKUP(A314,スキル!$A:$J,E314+4,FALSE)))</f>
        <v>2</v>
      </c>
      <c r="H314" s="6">
        <f>IF(E314="","",IF(E314=VLOOKUP(A314,スキル!$A:$K,11,0),"キ",100/G314))</f>
        <v>50</v>
      </c>
      <c r="I314" s="6">
        <f>IF(E314="","",IF(E314=VLOOKUP(A314,スキル!$A:$K,11,0),"ル",ROUND(F314/H314,1)))</f>
        <v>0</v>
      </c>
      <c r="J314" s="8">
        <f>IF(E314="","",IF(E314=VLOOKUP(A314,スキル!$A:$K,11,0),"Ｍ",ROUND(G314-I314,0)))</f>
        <v>2</v>
      </c>
      <c r="K314" s="6">
        <f ca="1">IF(E314="","",IF(E314=VLOOKUP(A314,スキル!$A:$K,11,0),"Ａ",IF(E314=VLOOKUP(A314,スキル!$A:$K,11,0)-1,0,SUM(OFFSET(スキル!$A$2,MATCH(A314,スキル!$A$3:$A$1048576,0),E314+4,1,5-E314)))))</f>
        <v>32</v>
      </c>
      <c r="L314" s="8">
        <f ca="1">IF(E314="",VLOOKUP(A314,スキル!$A:$K,10,0),IF(E314=VLOOKUP(A314,スキル!$A:$K,11,0),"Ｘ",J314+K314))</f>
        <v>34</v>
      </c>
      <c r="M314" s="9">
        <f>IF(C314="イベ","-",VLOOKUP(A314,スキル!$A:$K,10,0)*IF(C314="ハピ",10000,30000))</f>
        <v>1080000</v>
      </c>
      <c r="N314" s="9">
        <f t="shared" ca="1" si="0"/>
        <v>60000</v>
      </c>
      <c r="O314" s="9">
        <f ca="1">IF(C314="イベ","-",IF(E314=VLOOKUP(A314,スキル!$A:$K,11,0),0,IF(C314="ハピ",L314*10000,L314*30000)))</f>
        <v>1020000</v>
      </c>
      <c r="P314" s="12" t="s">
        <v>491</v>
      </c>
    </row>
    <row r="315" spans="1:16" ht="18" customHeight="1">
      <c r="A315" s="11">
        <v>313</v>
      </c>
      <c r="B315" s="12"/>
      <c r="C315" s="12" t="s">
        <v>47</v>
      </c>
      <c r="D315" s="12" t="s">
        <v>492</v>
      </c>
      <c r="E315" s="11">
        <v>2</v>
      </c>
      <c r="F315" s="11">
        <v>0</v>
      </c>
      <c r="G315" s="6">
        <f>IF(E315="","",IF(E315=VLOOKUP(A315,スキル!$A:$K,11,0),"ス",VLOOKUP(A315,スキル!$A:$J,E315+4,FALSE)))</f>
        <v>2</v>
      </c>
      <c r="H315" s="6">
        <f>IF(E315="","",IF(E315=VLOOKUP(A315,スキル!$A:$K,11,0),"キ",100/G315))</f>
        <v>50</v>
      </c>
      <c r="I315" s="6">
        <f>IF(E315="","",IF(E315=VLOOKUP(A315,スキル!$A:$K,11,0),"ル",ROUND(F315/H315,1)))</f>
        <v>0</v>
      </c>
      <c r="J315" s="8">
        <f>IF(E315="","",IF(E315=VLOOKUP(A315,スキル!$A:$K,11,0),"Ｍ",ROUND(G315-I315,0)))</f>
        <v>2</v>
      </c>
      <c r="K315" s="6">
        <f ca="1">IF(E315="","",IF(E315=VLOOKUP(A315,スキル!$A:$K,11,0),"Ａ",IF(E315=VLOOKUP(A315,スキル!$A:$K,11,0)-1,0,SUM(OFFSET(スキル!$A$2,MATCH(A315,スキル!$A$3:$A$1048576,0),E315+4,1,5-E315)))))</f>
        <v>28</v>
      </c>
      <c r="L315" s="8">
        <f ca="1">IF(E315="",VLOOKUP(A315,スキル!$A:$K,10,0),IF(E315=VLOOKUP(A315,スキル!$A:$K,11,0),"Ｘ",J315+K315))</f>
        <v>30</v>
      </c>
      <c r="M315" s="9">
        <f>IF(C315="イベ","-",VLOOKUP(A315,スキル!$A:$K,10,0)*IF(C315="ハピ",10000,30000))</f>
        <v>960000</v>
      </c>
      <c r="N315" s="9">
        <f t="shared" ca="1" si="0"/>
        <v>60000</v>
      </c>
      <c r="O315" s="9">
        <f ca="1">IF(C315="イベ","-",IF(E315=VLOOKUP(A315,スキル!$A:$K,11,0),0,IF(C315="ハピ",L315*10000,L315*30000)))</f>
        <v>900000</v>
      </c>
      <c r="P315" s="12" t="s">
        <v>493</v>
      </c>
    </row>
    <row r="316" spans="1:16" ht="18" customHeight="1">
      <c r="A316" s="11">
        <v>314</v>
      </c>
      <c r="B316" s="12"/>
      <c r="C316" s="12" t="s">
        <v>47</v>
      </c>
      <c r="D316" s="12" t="s">
        <v>494</v>
      </c>
      <c r="E316" s="11">
        <v>3</v>
      </c>
      <c r="F316" s="11">
        <v>0</v>
      </c>
      <c r="G316" s="6">
        <f>IF(E316="","",IF(E316=VLOOKUP(A316,スキル!$A:$K,11,0),"ス",VLOOKUP(A316,スキル!$A:$J,E316+4,FALSE)))</f>
        <v>4</v>
      </c>
      <c r="H316" s="6">
        <f>IF(E316="","",IF(E316=VLOOKUP(A316,スキル!$A:$K,11,0),"キ",100/G316))</f>
        <v>25</v>
      </c>
      <c r="I316" s="6">
        <f>IF(E316="","",IF(E316=VLOOKUP(A316,スキル!$A:$K,11,0),"ル",ROUND(F316/H316,1)))</f>
        <v>0</v>
      </c>
      <c r="J316" s="8">
        <f>IF(E316="","",IF(E316=VLOOKUP(A316,スキル!$A:$K,11,0),"Ｍ",ROUND(G316-I316,0)))</f>
        <v>4</v>
      </c>
      <c r="K316" s="6">
        <f ca="1">IF(E316="","",IF(E316=VLOOKUP(A316,スキル!$A:$K,11,0),"Ａ",IF(E316=VLOOKUP(A316,スキル!$A:$K,11,0)-1,0,SUM(OFFSET(スキル!$A$2,MATCH(A316,スキル!$A$3:$A$1048576,0),E316+4,1,5-E316)))))</f>
        <v>24</v>
      </c>
      <c r="L316" s="8">
        <f ca="1">IF(E316="",VLOOKUP(A316,スキル!$A:$K,10,0),IF(E316=VLOOKUP(A316,スキル!$A:$K,11,0),"Ｘ",J316+K316))</f>
        <v>28</v>
      </c>
      <c r="M316" s="9">
        <f>IF(C316="イベ","-",VLOOKUP(A316,スキル!$A:$K,10,0)*IF(C316="ハピ",10000,30000))</f>
        <v>960000</v>
      </c>
      <c r="N316" s="9">
        <f t="shared" ca="1" si="0"/>
        <v>120000</v>
      </c>
      <c r="O316" s="9">
        <f ca="1">IF(C316="イベ","-",IF(E316=VLOOKUP(A316,スキル!$A:$K,11,0),0,IF(C316="ハピ",L316*10000,L316*30000)))</f>
        <v>840000</v>
      </c>
      <c r="P316" s="12" t="s">
        <v>49</v>
      </c>
    </row>
    <row r="317" spans="1:16" ht="18" customHeight="1">
      <c r="A317" s="11">
        <v>315</v>
      </c>
      <c r="B317" s="11">
        <v>89</v>
      </c>
      <c r="C317" s="12" t="s">
        <v>39</v>
      </c>
      <c r="D317" s="12" t="s">
        <v>495</v>
      </c>
      <c r="E317" s="11">
        <v>4</v>
      </c>
      <c r="F317" s="11">
        <v>33</v>
      </c>
      <c r="G317" s="6">
        <f>IF(E317="","",IF(E317=VLOOKUP(A317,スキル!$A:$K,11,0),"ス",VLOOKUP(A317,スキル!$A:$J,E317+4,FALSE)))</f>
        <v>3</v>
      </c>
      <c r="H317" s="6">
        <f>IF(E317="","",IF(E317=VLOOKUP(A317,スキル!$A:$K,11,0),"キ",100/G317))</f>
        <v>33.333333333333336</v>
      </c>
      <c r="I317" s="6">
        <f>IF(E317="","",IF(E317=VLOOKUP(A317,スキル!$A:$K,11,0),"ル",ROUND(F317/H317,1)))</f>
        <v>1</v>
      </c>
      <c r="J317" s="8">
        <f>IF(E317="","",IF(E317=VLOOKUP(A317,スキル!$A:$K,11,0),"Ｍ",ROUND(G317-I317,0)))</f>
        <v>2</v>
      </c>
      <c r="K317" s="6">
        <f ca="1">IF(E317="","",IF(E317=VLOOKUP(A317,スキル!$A:$K,11,0),"Ａ",IF(E317=VLOOKUP(A317,スキル!$A:$K,11,0)-1,0,SUM(OFFSET(スキル!$A$2,MATCH(A317,スキル!$A$3:$A$1048576,0),E317+4,1,5-E317)))))</f>
        <v>3</v>
      </c>
      <c r="L317" s="8">
        <f ca="1">IF(E317="",VLOOKUP(A317,スキル!$A:$K,10,0),IF(E317=VLOOKUP(A317,スキル!$A:$K,11,0),"Ｘ",J317+K317))</f>
        <v>5</v>
      </c>
      <c r="M317" s="9">
        <f>IF(C317="イベ","-",VLOOKUP(A317,スキル!$A:$K,10,0)*IF(C317="ハピ",10000,30000))</f>
        <v>360000</v>
      </c>
      <c r="N317" s="9">
        <f t="shared" ca="1" si="0"/>
        <v>210000</v>
      </c>
      <c r="O317" s="9">
        <f ca="1">IF(C317="イベ","-",IF(E317=VLOOKUP(A317,スキル!$A:$K,11,0),0,IF(C317="ハピ",L317*10000,L317*30000)))</f>
        <v>150000</v>
      </c>
      <c r="P317" s="12" t="s">
        <v>23</v>
      </c>
    </row>
    <row r="318" spans="1:16" ht="18" customHeight="1">
      <c r="A318" s="11">
        <v>316</v>
      </c>
      <c r="B318" s="12"/>
      <c r="C318" s="12" t="s">
        <v>47</v>
      </c>
      <c r="D318" s="12" t="s">
        <v>496</v>
      </c>
      <c r="E318" s="11">
        <v>1</v>
      </c>
      <c r="F318" s="11">
        <v>0</v>
      </c>
      <c r="G318" s="6">
        <f>IF(E318="","",IF(E318=VLOOKUP(A318,スキル!$A:$K,11,0),"ス",VLOOKUP(A318,スキル!$A:$J,E318+4,FALSE)))</f>
        <v>1</v>
      </c>
      <c r="H318" s="6">
        <f>IF(E318="","",IF(E318=VLOOKUP(A318,スキル!$A:$K,11,0),"キ",100/G318))</f>
        <v>100</v>
      </c>
      <c r="I318" s="6">
        <f>IF(E318="","",IF(E318=VLOOKUP(A318,スキル!$A:$K,11,0),"ル",ROUND(F318/H318,1)))</f>
        <v>0</v>
      </c>
      <c r="J318" s="8">
        <f>IF(E318="","",IF(E318=VLOOKUP(A318,スキル!$A:$K,11,0),"Ｍ",ROUND(G318-I318,0)))</f>
        <v>1</v>
      </c>
      <c r="K318" s="6">
        <f ca="1">IF(E318="","",IF(E318=VLOOKUP(A318,スキル!$A:$K,11,0),"Ａ",IF(E318=VLOOKUP(A318,スキル!$A:$K,11,0)-1,0,SUM(OFFSET(スキル!$A$2,MATCH(A318,スキル!$A$3:$A$1048576,0),E318+4,1,5-E318)))))</f>
        <v>34</v>
      </c>
      <c r="L318" s="8">
        <f ca="1">IF(E318="",VLOOKUP(A318,スキル!$A:$K,10,0),IF(E318=VLOOKUP(A318,スキル!$A:$K,11,0),"Ｘ",J318+K318))</f>
        <v>35</v>
      </c>
      <c r="M318" s="9">
        <f>IF(C318="イベ","-",VLOOKUP(A318,スキル!$A:$K,10,0)*IF(C318="ハピ",10000,30000))</f>
        <v>1080000</v>
      </c>
      <c r="N318" s="9">
        <f t="shared" ca="1" si="0"/>
        <v>30000</v>
      </c>
      <c r="O318" s="9">
        <f ca="1">IF(C318="イベ","-",IF(E318=VLOOKUP(A318,スキル!$A:$K,11,0),0,IF(C318="ハピ",L318*10000,L318*30000)))</f>
        <v>1050000</v>
      </c>
      <c r="P318" s="12" t="s">
        <v>94</v>
      </c>
    </row>
    <row r="319" spans="1:16" ht="18" customHeight="1">
      <c r="A319" s="11">
        <v>317</v>
      </c>
      <c r="B319" s="12"/>
      <c r="C319" s="12" t="s">
        <v>47</v>
      </c>
      <c r="D319" s="12" t="s">
        <v>497</v>
      </c>
      <c r="E319" s="11">
        <v>2</v>
      </c>
      <c r="F319" s="11">
        <v>0</v>
      </c>
      <c r="G319" s="6">
        <f>IF(E319="","",IF(E319=VLOOKUP(A319,スキル!$A:$K,11,0),"ス",VLOOKUP(A319,スキル!$A:$J,E319+4,FALSE)))</f>
        <v>2</v>
      </c>
      <c r="H319" s="6">
        <f>IF(E319="","",IF(E319=VLOOKUP(A319,スキル!$A:$K,11,0),"キ",100/G319))</f>
        <v>50</v>
      </c>
      <c r="I319" s="6">
        <f>IF(E319="","",IF(E319=VLOOKUP(A319,スキル!$A:$K,11,0),"ル",ROUND(F319/H319,1)))</f>
        <v>0</v>
      </c>
      <c r="J319" s="8">
        <f>IF(E319="","",IF(E319=VLOOKUP(A319,スキル!$A:$K,11,0),"Ｍ",ROUND(G319-I319,0)))</f>
        <v>2</v>
      </c>
      <c r="K319" s="6">
        <f ca="1">IF(E319="","",IF(E319=VLOOKUP(A319,スキル!$A:$K,11,0),"Ａ",IF(E319=VLOOKUP(A319,スキル!$A:$K,11,0)-1,0,SUM(OFFSET(スキル!$A$2,MATCH(A319,スキル!$A$3:$A$1048576,0),E319+4,1,5-E319)))))</f>
        <v>25</v>
      </c>
      <c r="L319" s="8">
        <f ca="1">IF(E319="",VLOOKUP(A319,スキル!$A:$K,10,0),IF(E319=VLOOKUP(A319,スキル!$A:$K,11,0),"Ｘ",J319+K319))</f>
        <v>27</v>
      </c>
      <c r="M319" s="9">
        <f>IF(C319="イベ","-",VLOOKUP(A319,スキル!$A:$K,10,0)*IF(C319="ハピ",10000,30000))</f>
        <v>870000</v>
      </c>
      <c r="N319" s="9">
        <f t="shared" ca="1" si="0"/>
        <v>60000</v>
      </c>
      <c r="O319" s="9">
        <f ca="1">IF(C319="イベ","-",IF(E319=VLOOKUP(A319,スキル!$A:$K,11,0),0,IF(C319="ハピ",L319*10000,L319*30000)))</f>
        <v>810000</v>
      </c>
      <c r="P319" s="12" t="s">
        <v>13</v>
      </c>
    </row>
    <row r="320" spans="1:16" ht="18" customHeight="1">
      <c r="A320" s="11">
        <v>318</v>
      </c>
      <c r="B320" s="12"/>
      <c r="C320" s="12" t="s">
        <v>47</v>
      </c>
      <c r="D320" s="12" t="s">
        <v>498</v>
      </c>
      <c r="E320" s="12"/>
      <c r="F320" s="12"/>
      <c r="G320" s="6" t="str">
        <f>IF(E320="","",IF(E320=VLOOKUP(A320,スキル!$A:$K,11,0),"ス",VLOOKUP(A320,スキル!$A:$J,E320+4,FALSE)))</f>
        <v/>
      </c>
      <c r="H320" s="6" t="str">
        <f>IF(E320="","",IF(E320=VLOOKUP(A320,スキル!$A:$K,11,0),"キ",100/G320))</f>
        <v/>
      </c>
      <c r="I320" s="6" t="str">
        <f>IF(E320="","",IF(E320=VLOOKUP(A320,スキル!$A:$K,11,0),"ル",ROUND(F320/H320,1)))</f>
        <v/>
      </c>
      <c r="J320" s="8" t="str">
        <f>IF(E320="","",IF(E320=VLOOKUP(A320,スキル!$A:$K,11,0),"Ｍ",ROUND(G320-I320,0)))</f>
        <v/>
      </c>
      <c r="K320" s="6" t="str">
        <f ca="1">IF(E320="","",IF(E320=VLOOKUP(A320,スキル!$A:$K,11,0),"Ａ",IF(E320=VLOOKUP(A320,スキル!$A:$K,11,0)-1,0,SUM(OFFSET(スキル!$A$2,MATCH(A320,スキル!$A$3:$A$1048576,0),E320+4,1,5-E320)))))</f>
        <v/>
      </c>
      <c r="L320" s="8">
        <f>IF(E320="",VLOOKUP(A320,スキル!$A:$K,10,0),IF(E320=VLOOKUP(A320,スキル!$A:$K,11,0),"Ｘ",J320+K320))</f>
        <v>36</v>
      </c>
      <c r="M320" s="9">
        <f>IF(C320="イベ","-",VLOOKUP(A320,スキル!$A:$K,10,0)*IF(C320="ハピ",10000,30000))</f>
        <v>1080000</v>
      </c>
      <c r="N320" s="9">
        <f t="shared" si="0"/>
        <v>0</v>
      </c>
      <c r="O320" s="9">
        <f>IF(C320="イベ","-",IF(E320=VLOOKUP(A320,スキル!$A:$K,11,0),0,IF(C320="ハピ",L320*10000,L320*30000)))</f>
        <v>1080000</v>
      </c>
      <c r="P320" s="12" t="s">
        <v>499</v>
      </c>
    </row>
    <row r="321" spans="1:16" ht="18" customHeight="1">
      <c r="A321" s="11">
        <v>319</v>
      </c>
      <c r="B321" s="12"/>
      <c r="C321" s="12" t="s">
        <v>47</v>
      </c>
      <c r="D321" s="12" t="s">
        <v>500</v>
      </c>
      <c r="E321" s="12"/>
      <c r="F321" s="12"/>
      <c r="G321" s="6" t="str">
        <f>IF(E321="","",IF(E321=VLOOKUP(A321,スキル!$A:$K,11,0),"ス",VLOOKUP(A321,スキル!$A:$J,E321+4,FALSE)))</f>
        <v/>
      </c>
      <c r="H321" s="6" t="str">
        <f>IF(E321="","",IF(E321=VLOOKUP(A321,スキル!$A:$K,11,0),"キ",100/G321))</f>
        <v/>
      </c>
      <c r="I321" s="6" t="str">
        <f>IF(E321="","",IF(E321=VLOOKUP(A321,スキル!$A:$K,11,0),"ル",ROUND(F321/H321,1)))</f>
        <v/>
      </c>
      <c r="J321" s="8" t="str">
        <f>IF(E321="","",IF(E321=VLOOKUP(A321,スキル!$A:$K,11,0),"Ｍ",ROUND(G321-I321,0)))</f>
        <v/>
      </c>
      <c r="K321" s="6" t="str">
        <f ca="1">IF(E321="","",IF(E321=VLOOKUP(A321,スキル!$A:$K,11,0),"Ａ",IF(E321=VLOOKUP(A321,スキル!$A:$K,11,0)-1,0,SUM(OFFSET(スキル!$A$2,MATCH(A321,スキル!$A$3:$A$1048576,0),E321+4,1,5-E321)))))</f>
        <v/>
      </c>
      <c r="L321" s="8">
        <f>IF(E321="",VLOOKUP(A321,スキル!$A:$K,10,0),IF(E321=VLOOKUP(A321,スキル!$A:$K,11,0),"Ｘ",J321+K321))</f>
        <v>32</v>
      </c>
      <c r="M321" s="9">
        <f>IF(C321="イベ","-",VLOOKUP(A321,スキル!$A:$K,10,0)*IF(C321="ハピ",10000,30000))</f>
        <v>960000</v>
      </c>
      <c r="N321" s="9">
        <f t="shared" si="0"/>
        <v>0</v>
      </c>
      <c r="O321" s="9">
        <f>IF(C321="イベ","-",IF(E321=VLOOKUP(A321,スキル!$A:$K,11,0),0,IF(C321="ハピ",L321*10000,L321*30000)))</f>
        <v>960000</v>
      </c>
      <c r="P321" s="12" t="s">
        <v>89</v>
      </c>
    </row>
    <row r="322" spans="1:16" ht="18" customHeight="1">
      <c r="A322" s="11">
        <v>320</v>
      </c>
      <c r="B322" s="12"/>
      <c r="C322" s="12" t="s">
        <v>47</v>
      </c>
      <c r="D322" s="12" t="s">
        <v>501</v>
      </c>
      <c r="E322" s="12"/>
      <c r="F322" s="12"/>
      <c r="G322" s="6" t="str">
        <f>IF(E322="","",IF(E322=VLOOKUP(A322,スキル!$A:$K,11,0),"ス",VLOOKUP(A322,スキル!$A:$J,E322+4,FALSE)))</f>
        <v/>
      </c>
      <c r="H322" s="6" t="str">
        <f>IF(E322="","",IF(E322=VLOOKUP(A322,スキル!$A:$K,11,0),"キ",100/G322))</f>
        <v/>
      </c>
      <c r="I322" s="6" t="str">
        <f>IF(E322="","",IF(E322=VLOOKUP(A322,スキル!$A:$K,11,0),"ル",ROUND(F322/H322,1)))</f>
        <v/>
      </c>
      <c r="J322" s="8" t="str">
        <f>IF(E322="","",IF(E322=VLOOKUP(A322,スキル!$A:$K,11,0),"Ｍ",ROUND(G322-I322,0)))</f>
        <v/>
      </c>
      <c r="K322" s="6" t="str">
        <f ca="1">IF(E322="","",IF(E322=VLOOKUP(A322,スキル!$A:$K,11,0),"Ａ",IF(E322=VLOOKUP(A322,スキル!$A:$K,11,0)-1,0,SUM(OFFSET(スキル!$A$2,MATCH(A322,スキル!$A$3:$A$1048576,0),E322+4,1,5-E322)))))</f>
        <v/>
      </c>
      <c r="L322" s="8">
        <f>IF(E322="",VLOOKUP(A322,スキル!$A:$K,10,0),IF(E322=VLOOKUP(A322,スキル!$A:$K,11,0),"Ｘ",J322+K322))</f>
        <v>32</v>
      </c>
      <c r="M322" s="9">
        <f>IF(C322="イベ","-",VLOOKUP(A322,スキル!$A:$K,10,0)*IF(C322="ハピ",10000,30000))</f>
        <v>960000</v>
      </c>
      <c r="N322" s="9">
        <f t="shared" si="0"/>
        <v>0</v>
      </c>
      <c r="O322" s="9">
        <f>IF(C322="イベ","-",IF(E322=VLOOKUP(A322,スキル!$A:$K,11,0),0,IF(C322="ハピ",L322*10000,L322*30000)))</f>
        <v>960000</v>
      </c>
      <c r="P322" s="12" t="s">
        <v>502</v>
      </c>
    </row>
    <row r="323" spans="1:16" ht="18" customHeight="1">
      <c r="A323" s="11">
        <v>321</v>
      </c>
      <c r="B323" s="12"/>
      <c r="C323" s="12" t="s">
        <v>47</v>
      </c>
      <c r="D323" s="12" t="s">
        <v>503</v>
      </c>
      <c r="E323" s="11">
        <v>1</v>
      </c>
      <c r="F323" s="11">
        <v>0</v>
      </c>
      <c r="G323" s="6">
        <f>IF(E323="","",IF(E323=VLOOKUP(A323,スキル!$A:$K,11,0),"ス",VLOOKUP(A323,スキル!$A:$J,E323+4,FALSE)))</f>
        <v>1</v>
      </c>
      <c r="H323" s="6">
        <f>IF(E323="","",IF(E323=VLOOKUP(A323,スキル!$A:$K,11,0),"キ",100/G323))</f>
        <v>100</v>
      </c>
      <c r="I323" s="6">
        <f>IF(E323="","",IF(E323=VLOOKUP(A323,スキル!$A:$K,11,0),"ル",ROUND(F323/H323,1)))</f>
        <v>0</v>
      </c>
      <c r="J323" s="8">
        <f>IF(E323="","",IF(E323=VLOOKUP(A323,スキル!$A:$K,11,0),"Ｍ",ROUND(G323-I323,0)))</f>
        <v>1</v>
      </c>
      <c r="K323" s="6">
        <f ca="1">IF(E323="","",IF(E323=VLOOKUP(A323,スキル!$A:$K,11,0),"Ａ",IF(E323=VLOOKUP(A323,スキル!$A:$K,11,0)-1,0,SUM(OFFSET(スキル!$A$2,MATCH(A323,スキル!$A$3:$A$1048576,0),E323+4,1,5-E323)))))</f>
        <v>34</v>
      </c>
      <c r="L323" s="8">
        <f ca="1">IF(E323="",VLOOKUP(A323,スキル!$A:$K,10,0),IF(E323=VLOOKUP(A323,スキル!$A:$K,11,0),"Ｘ",J323+K323))</f>
        <v>35</v>
      </c>
      <c r="M323" s="9">
        <f>IF(C323="イベ","-",VLOOKUP(A323,スキル!$A:$K,10,0)*IF(C323="ハピ",10000,30000))</f>
        <v>1080000</v>
      </c>
      <c r="N323" s="9">
        <f t="shared" ca="1" si="0"/>
        <v>30000</v>
      </c>
      <c r="O323" s="9">
        <f ca="1">IF(C323="イベ","-",IF(E323=VLOOKUP(A323,スキル!$A:$K,11,0),0,IF(C323="ハピ",L323*10000,L323*30000)))</f>
        <v>1050000</v>
      </c>
      <c r="P323" s="12" t="s">
        <v>23</v>
      </c>
    </row>
    <row r="324" spans="1:16" ht="18" customHeight="1">
      <c r="A324" s="11">
        <v>322</v>
      </c>
      <c r="B324" s="11">
        <v>90</v>
      </c>
      <c r="C324" s="12" t="s">
        <v>39</v>
      </c>
      <c r="D324" s="12" t="s">
        <v>504</v>
      </c>
      <c r="E324" s="11">
        <v>4</v>
      </c>
      <c r="F324" s="11">
        <v>42</v>
      </c>
      <c r="G324" s="6">
        <f>IF(E324="","",IF(E324=VLOOKUP(A324,スキル!$A:$K,11,0),"ス",VLOOKUP(A324,スキル!$A:$J,E324+4,FALSE)))</f>
        <v>7</v>
      </c>
      <c r="H324" s="6">
        <f>IF(E324="","",IF(E324=VLOOKUP(A324,スキル!$A:$K,11,0),"キ",100/G324))</f>
        <v>14.285714285714286</v>
      </c>
      <c r="I324" s="6">
        <f>IF(E324="","",IF(E324=VLOOKUP(A324,スキル!$A:$K,11,0),"ル",ROUND(F324/H324,1)))</f>
        <v>2.9</v>
      </c>
      <c r="J324" s="8">
        <f>IF(E324="","",IF(E324=VLOOKUP(A324,スキル!$A:$K,11,0),"Ｍ",ROUND(G324-I324,0)))</f>
        <v>4</v>
      </c>
      <c r="K324" s="6">
        <f ca="1">IF(E324="","",IF(E324=VLOOKUP(A324,スキル!$A:$K,11,0),"Ａ",IF(E324=VLOOKUP(A324,スキル!$A:$K,11,0)-1,0,SUM(OFFSET(スキル!$A$2,MATCH(A324,スキル!$A$3:$A$1048576,0),E324+4,1,5-E324)))))</f>
        <v>14</v>
      </c>
      <c r="L324" s="8">
        <f ca="1">IF(E324="",VLOOKUP(A324,スキル!$A:$K,10,0),IF(E324=VLOOKUP(A324,スキル!$A:$K,11,0),"Ｘ",J324+K324))</f>
        <v>18</v>
      </c>
      <c r="M324" s="9">
        <f>IF(C324="イベ","-",VLOOKUP(A324,スキル!$A:$K,10,0)*IF(C324="ハピ",10000,30000))</f>
        <v>870000</v>
      </c>
      <c r="N324" s="9">
        <f t="shared" ca="1" si="0"/>
        <v>330000</v>
      </c>
      <c r="O324" s="9">
        <f ca="1">IF(C324="イベ","-",IF(E324=VLOOKUP(A324,スキル!$A:$K,11,0),0,IF(C324="ハピ",L324*10000,L324*30000)))</f>
        <v>540000</v>
      </c>
      <c r="P324" s="12" t="s">
        <v>505</v>
      </c>
    </row>
    <row r="325" spans="1:16" ht="18" customHeight="1">
      <c r="A325" s="11">
        <v>323</v>
      </c>
      <c r="B325" s="11">
        <v>91</v>
      </c>
      <c r="C325" s="12" t="s">
        <v>39</v>
      </c>
      <c r="D325" s="12" t="s">
        <v>506</v>
      </c>
      <c r="E325" s="11">
        <v>4</v>
      </c>
      <c r="F325" s="11">
        <v>37</v>
      </c>
      <c r="G325" s="6">
        <f>IF(E325="","",IF(E325=VLOOKUP(A325,スキル!$A:$K,11,0),"ス",VLOOKUP(A325,スキル!$A:$J,E325+4,FALSE)))</f>
        <v>8</v>
      </c>
      <c r="H325" s="6">
        <f>IF(E325="","",IF(E325=VLOOKUP(A325,スキル!$A:$K,11,0),"キ",100/G325))</f>
        <v>12.5</v>
      </c>
      <c r="I325" s="6">
        <f>IF(E325="","",IF(E325=VLOOKUP(A325,スキル!$A:$K,11,0),"ル",ROUND(F325/H325,1)))</f>
        <v>3</v>
      </c>
      <c r="J325" s="8">
        <f>IF(E325="","",IF(E325=VLOOKUP(A325,スキル!$A:$K,11,0),"Ｍ",ROUND(G325-I325,0)))</f>
        <v>5</v>
      </c>
      <c r="K325" s="6">
        <f ca="1">IF(E325="","",IF(E325=VLOOKUP(A325,スキル!$A:$K,11,0),"Ａ",IF(E325=VLOOKUP(A325,スキル!$A:$K,11,0)-1,0,SUM(OFFSET(スキル!$A$2,MATCH(A325,スキル!$A$3:$A$1048576,0),E325+4,1,5-E325)))))</f>
        <v>16</v>
      </c>
      <c r="L325" s="8">
        <f ca="1">IF(E325="",VLOOKUP(A325,スキル!$A:$K,10,0),IF(E325=VLOOKUP(A325,スキル!$A:$K,11,0),"Ｘ",J325+K325))</f>
        <v>21</v>
      </c>
      <c r="M325" s="9">
        <f>IF(C325="イベ","-",VLOOKUP(A325,スキル!$A:$K,10,0)*IF(C325="ハピ",10000,30000))</f>
        <v>960000</v>
      </c>
      <c r="N325" s="9">
        <f t="shared" ca="1" si="0"/>
        <v>330000</v>
      </c>
      <c r="O325" s="9">
        <f ca="1">IF(C325="イベ","-",IF(E325=VLOOKUP(A325,スキル!$A:$K,11,0),0,IF(C325="ハピ",L325*10000,L325*30000)))</f>
        <v>630000</v>
      </c>
      <c r="P325" s="12" t="s">
        <v>49</v>
      </c>
    </row>
    <row r="326" spans="1:16" ht="18" customHeight="1">
      <c r="A326" s="11">
        <v>324</v>
      </c>
      <c r="B326" s="12"/>
      <c r="C326" s="12" t="s">
        <v>47</v>
      </c>
      <c r="D326" s="12" t="s">
        <v>507</v>
      </c>
      <c r="E326" s="11">
        <v>3</v>
      </c>
      <c r="F326" s="11">
        <v>25</v>
      </c>
      <c r="G326" s="6">
        <f>IF(E326="","",IF(E326=VLOOKUP(A326,スキル!$A:$K,11,0),"ス",VLOOKUP(A326,スキル!$A:$J,E326+4,FALSE)))</f>
        <v>4</v>
      </c>
      <c r="H326" s="6">
        <f>IF(E326="","",IF(E326=VLOOKUP(A326,スキル!$A:$K,11,0),"キ",100/G326))</f>
        <v>25</v>
      </c>
      <c r="I326" s="6">
        <f>IF(E326="","",IF(E326=VLOOKUP(A326,スキル!$A:$K,11,0),"ル",ROUND(F326/H326,1)))</f>
        <v>1</v>
      </c>
      <c r="J326" s="8">
        <f>IF(E326="","",IF(E326=VLOOKUP(A326,スキル!$A:$K,11,0),"Ｍ",ROUND(G326-I326,0)))</f>
        <v>3</v>
      </c>
      <c r="K326" s="6">
        <f ca="1">IF(E326="","",IF(E326=VLOOKUP(A326,スキル!$A:$K,11,0),"Ａ",IF(E326=VLOOKUP(A326,スキル!$A:$K,11,0)-1,0,SUM(OFFSET(スキル!$A$2,MATCH(A326,スキル!$A$3:$A$1048576,0),E326+4,1,5-E326)))))</f>
        <v>28</v>
      </c>
      <c r="L326" s="8">
        <f ca="1">IF(E326="",VLOOKUP(A326,スキル!$A:$K,10,0),IF(E326=VLOOKUP(A326,スキル!$A:$K,11,0),"Ｘ",J326+K326))</f>
        <v>31</v>
      </c>
      <c r="M326" s="9">
        <f>IF(C326="イベ","-",VLOOKUP(A326,スキル!$A:$K,10,0)*IF(C326="ハピ",10000,30000))</f>
        <v>1080000</v>
      </c>
      <c r="N326" s="9">
        <f t="shared" ca="1" si="0"/>
        <v>150000</v>
      </c>
      <c r="O326" s="9">
        <f ca="1">IF(C326="イベ","-",IF(E326=VLOOKUP(A326,スキル!$A:$K,11,0),0,IF(C326="ハピ",L326*10000,L326*30000)))</f>
        <v>930000</v>
      </c>
      <c r="P326" s="12" t="s">
        <v>23</v>
      </c>
    </row>
    <row r="327" spans="1:16" ht="18" customHeight="1">
      <c r="A327" s="11">
        <v>325</v>
      </c>
      <c r="B327" s="12"/>
      <c r="C327" s="12" t="s">
        <v>47</v>
      </c>
      <c r="D327" s="12" t="s">
        <v>508</v>
      </c>
      <c r="E327" s="11">
        <v>3</v>
      </c>
      <c r="F327" s="11">
        <v>0</v>
      </c>
      <c r="G327" s="6">
        <f>IF(E327="","",IF(E327=VLOOKUP(A327,スキル!$A:$K,11,0),"ス",VLOOKUP(A327,スキル!$A:$J,E327+4,FALSE)))</f>
        <v>4</v>
      </c>
      <c r="H327" s="6">
        <f>IF(E327="","",IF(E327=VLOOKUP(A327,スキル!$A:$K,11,0),"キ",100/G327))</f>
        <v>25</v>
      </c>
      <c r="I327" s="6">
        <f>IF(E327="","",IF(E327=VLOOKUP(A327,スキル!$A:$K,11,0),"ル",ROUND(F327/H327,1)))</f>
        <v>0</v>
      </c>
      <c r="J327" s="8">
        <f>IF(E327="","",IF(E327=VLOOKUP(A327,スキル!$A:$K,11,0),"Ｍ",ROUND(G327-I327,0)))</f>
        <v>4</v>
      </c>
      <c r="K327" s="6">
        <f ca="1">IF(E327="","",IF(E327=VLOOKUP(A327,スキル!$A:$K,11,0),"Ａ",IF(E327=VLOOKUP(A327,スキル!$A:$K,11,0)-1,0,SUM(OFFSET(スキル!$A$2,MATCH(A327,スキル!$A$3:$A$1048576,0),E327+4,1,5-E327)))))</f>
        <v>28</v>
      </c>
      <c r="L327" s="8">
        <f ca="1">IF(E327="",VLOOKUP(A327,スキル!$A:$K,10,0),IF(E327=VLOOKUP(A327,スキル!$A:$K,11,0),"Ｘ",J327+K327))</f>
        <v>32</v>
      </c>
      <c r="M327" s="9">
        <f>IF(C327="イベ","-",VLOOKUP(A327,スキル!$A:$K,10,0)*IF(C327="ハピ",10000,30000))</f>
        <v>1080000</v>
      </c>
      <c r="N327" s="9">
        <f t="shared" ca="1" si="0"/>
        <v>120000</v>
      </c>
      <c r="O327" s="9">
        <f ca="1">IF(C327="イベ","-",IF(E327=VLOOKUP(A327,スキル!$A:$K,11,0),0,IF(C327="ハピ",L327*10000,L327*30000)))</f>
        <v>960000</v>
      </c>
      <c r="P327" s="12" t="s">
        <v>69</v>
      </c>
    </row>
    <row r="328" spans="1:16" ht="18" customHeight="1">
      <c r="A328" s="11">
        <v>326</v>
      </c>
      <c r="B328" s="12"/>
      <c r="C328" s="12" t="s">
        <v>47</v>
      </c>
      <c r="D328" s="12" t="s">
        <v>509</v>
      </c>
      <c r="E328" s="11">
        <v>2</v>
      </c>
      <c r="F328" s="11">
        <v>0</v>
      </c>
      <c r="G328" s="6">
        <f>IF(E328="","",IF(E328=VLOOKUP(A328,スキル!$A:$K,11,0),"ス",VLOOKUP(A328,スキル!$A:$J,E328+4,FALSE)))</f>
        <v>2</v>
      </c>
      <c r="H328" s="6">
        <f>IF(E328="","",IF(E328=VLOOKUP(A328,スキル!$A:$K,11,0),"キ",100/G328))</f>
        <v>50</v>
      </c>
      <c r="I328" s="6">
        <f>IF(E328="","",IF(E328=VLOOKUP(A328,スキル!$A:$K,11,0),"ル",ROUND(F328/H328,1)))</f>
        <v>0</v>
      </c>
      <c r="J328" s="8">
        <f>IF(E328="","",IF(E328=VLOOKUP(A328,スキル!$A:$K,11,0),"Ｍ",ROUND(G328-I328,0)))</f>
        <v>2</v>
      </c>
      <c r="K328" s="6">
        <f ca="1">IF(E328="","",IF(E328=VLOOKUP(A328,スキル!$A:$K,11,0),"Ａ",IF(E328=VLOOKUP(A328,スキル!$A:$K,11,0)-1,0,SUM(OFFSET(スキル!$A$2,MATCH(A328,スキル!$A$3:$A$1048576,0),E328+4,1,5-E328)))))</f>
        <v>25</v>
      </c>
      <c r="L328" s="8">
        <f ca="1">IF(E328="",VLOOKUP(A328,スキル!$A:$K,10,0),IF(E328=VLOOKUP(A328,スキル!$A:$K,11,0),"Ｘ",J328+K328))</f>
        <v>27</v>
      </c>
      <c r="M328" s="9">
        <f>IF(C328="イベ","-",VLOOKUP(A328,スキル!$A:$K,10,0)*IF(C328="ハピ",10000,30000))</f>
        <v>870000</v>
      </c>
      <c r="N328" s="9">
        <f t="shared" ca="1" si="0"/>
        <v>60000</v>
      </c>
      <c r="O328" s="9">
        <f ca="1">IF(C328="イベ","-",IF(E328=VLOOKUP(A328,スキル!$A:$K,11,0),0,IF(C328="ハピ",L328*10000,L328*30000)))</f>
        <v>810000</v>
      </c>
      <c r="P328" s="12" t="s">
        <v>49</v>
      </c>
    </row>
    <row r="329" spans="1:16" ht="18" customHeight="1">
      <c r="A329" s="11">
        <v>327</v>
      </c>
      <c r="B329" s="12"/>
      <c r="C329" s="12" t="s">
        <v>47</v>
      </c>
      <c r="D329" s="12" t="s">
        <v>510</v>
      </c>
      <c r="E329" s="11">
        <v>1</v>
      </c>
      <c r="F329" s="11">
        <v>0</v>
      </c>
      <c r="G329" s="6">
        <f>IF(E329="","",IF(E329=VLOOKUP(A329,スキル!$A:$K,11,0),"ス",VLOOKUP(A329,スキル!$A:$J,E329+4,FALSE)))</f>
        <v>1</v>
      </c>
      <c r="H329" s="6">
        <f>IF(E329="","",IF(E329=VLOOKUP(A329,スキル!$A:$K,11,0),"キ",100/G329))</f>
        <v>100</v>
      </c>
      <c r="I329" s="6">
        <f>IF(E329="","",IF(E329=VLOOKUP(A329,スキル!$A:$K,11,0),"ル",ROUND(F329/H329,1)))</f>
        <v>0</v>
      </c>
      <c r="J329" s="8">
        <f>IF(E329="","",IF(E329=VLOOKUP(A329,スキル!$A:$K,11,0),"Ｍ",ROUND(G329-I329,0)))</f>
        <v>1</v>
      </c>
      <c r="K329" s="6">
        <f ca="1">IF(E329="","",IF(E329=VLOOKUP(A329,スキル!$A:$K,11,0),"Ａ",IF(E329=VLOOKUP(A329,スキル!$A:$K,11,0)-1,0,SUM(OFFSET(スキル!$A$2,MATCH(A329,スキル!$A$3:$A$1048576,0),E329+4,1,5-E329)))))</f>
        <v>30</v>
      </c>
      <c r="L329" s="8">
        <f ca="1">IF(E329="",VLOOKUP(A329,スキル!$A:$K,10,0),IF(E329=VLOOKUP(A329,スキル!$A:$K,11,0),"Ｘ",J329+K329))</f>
        <v>31</v>
      </c>
      <c r="M329" s="9">
        <f>IF(C329="イベ","-",VLOOKUP(A329,スキル!$A:$K,10,0)*IF(C329="ハピ",10000,30000))</f>
        <v>960000</v>
      </c>
      <c r="N329" s="9">
        <f t="shared" ca="1" si="0"/>
        <v>30000</v>
      </c>
      <c r="O329" s="9">
        <f ca="1">IF(C329="イベ","-",IF(E329=VLOOKUP(A329,スキル!$A:$K,11,0),0,IF(C329="ハピ",L329*10000,L329*30000)))</f>
        <v>930000</v>
      </c>
      <c r="P329" s="12" t="s">
        <v>511</v>
      </c>
    </row>
    <row r="330" spans="1:16" ht="18" customHeight="1">
      <c r="A330" s="11">
        <v>328</v>
      </c>
      <c r="B330" s="12"/>
      <c r="C330" s="12" t="s">
        <v>47</v>
      </c>
      <c r="D330" s="12" t="s">
        <v>512</v>
      </c>
      <c r="E330" s="11">
        <v>2</v>
      </c>
      <c r="F330" s="11">
        <v>0</v>
      </c>
      <c r="G330" s="6">
        <f>IF(E330="","",IF(E330=VLOOKUP(A330,スキル!$A:$K,11,0),"ス",VLOOKUP(A330,スキル!$A:$J,E330+4,FALSE)))</f>
        <v>2</v>
      </c>
      <c r="H330" s="6">
        <f>IF(E330="","",IF(E330=VLOOKUP(A330,スキル!$A:$K,11,0),"キ",100/G330))</f>
        <v>50</v>
      </c>
      <c r="I330" s="6">
        <f>IF(E330="","",IF(E330=VLOOKUP(A330,スキル!$A:$K,11,0),"ル",ROUND(F330/H330,1)))</f>
        <v>0</v>
      </c>
      <c r="J330" s="8">
        <f>IF(E330="","",IF(E330=VLOOKUP(A330,スキル!$A:$K,11,0),"Ｍ",ROUND(G330-I330,0)))</f>
        <v>2</v>
      </c>
      <c r="K330" s="6">
        <f ca="1">IF(E330="","",IF(E330=VLOOKUP(A330,スキル!$A:$K,11,0),"Ａ",IF(E330=VLOOKUP(A330,スキル!$A:$K,11,0)-1,0,SUM(OFFSET(スキル!$A$2,MATCH(A330,スキル!$A$3:$A$1048576,0),E330+4,1,5-E330)))))</f>
        <v>25</v>
      </c>
      <c r="L330" s="8">
        <f ca="1">IF(E330="",VLOOKUP(A330,スキル!$A:$K,10,0),IF(E330=VLOOKUP(A330,スキル!$A:$K,11,0),"Ｘ",J330+K330))</f>
        <v>27</v>
      </c>
      <c r="M330" s="9">
        <f>IF(C330="イベ","-",VLOOKUP(A330,スキル!$A:$K,10,0)*IF(C330="ハピ",10000,30000))</f>
        <v>870000</v>
      </c>
      <c r="N330" s="9">
        <f t="shared" ca="1" si="0"/>
        <v>60000</v>
      </c>
      <c r="O330" s="9">
        <f ca="1">IF(C330="イベ","-",IF(E330=VLOOKUP(A330,スキル!$A:$K,11,0),0,IF(C330="ハピ",L330*10000,L330*30000)))</f>
        <v>810000</v>
      </c>
      <c r="P330" s="12" t="s">
        <v>513</v>
      </c>
    </row>
    <row r="331" spans="1:16" ht="18" customHeight="1">
      <c r="A331" s="11">
        <v>329</v>
      </c>
      <c r="B331" s="12"/>
      <c r="C331" s="12" t="s">
        <v>47</v>
      </c>
      <c r="D331" s="12" t="s">
        <v>514</v>
      </c>
      <c r="E331" s="11">
        <v>2</v>
      </c>
      <c r="F331" s="11">
        <v>0</v>
      </c>
      <c r="G331" s="6">
        <f>IF(E331="","",IF(E331=VLOOKUP(A331,スキル!$A:$K,11,0),"ス",VLOOKUP(A331,スキル!$A:$J,E331+4,FALSE)))</f>
        <v>2</v>
      </c>
      <c r="H331" s="6">
        <f>IF(E331="","",IF(E331=VLOOKUP(A331,スキル!$A:$K,11,0),"キ",100/G331))</f>
        <v>50</v>
      </c>
      <c r="I331" s="6">
        <f>IF(E331="","",IF(E331=VLOOKUP(A331,スキル!$A:$K,11,0),"ル",ROUND(F331/H331,1)))</f>
        <v>0</v>
      </c>
      <c r="J331" s="8">
        <f>IF(E331="","",IF(E331=VLOOKUP(A331,スキル!$A:$K,11,0),"Ｍ",ROUND(G331-I331,0)))</f>
        <v>2</v>
      </c>
      <c r="K331" s="6">
        <f ca="1">IF(E331="","",IF(E331=VLOOKUP(A331,スキル!$A:$K,11,0),"Ａ",IF(E331=VLOOKUP(A331,スキル!$A:$K,11,0)-1,0,SUM(OFFSET(スキル!$A$2,MATCH(A331,スキル!$A$3:$A$1048576,0),E331+4,1,5-E331)))))</f>
        <v>32</v>
      </c>
      <c r="L331" s="8">
        <f ca="1">IF(E331="",VLOOKUP(A331,スキル!$A:$K,10,0),IF(E331=VLOOKUP(A331,スキル!$A:$K,11,0),"Ｘ",J331+K331))</f>
        <v>34</v>
      </c>
      <c r="M331" s="9">
        <f>IF(C331="イベ","-",VLOOKUP(A331,スキル!$A:$K,10,0)*IF(C331="ハピ",10000,30000))</f>
        <v>1080000</v>
      </c>
      <c r="N331" s="9">
        <f t="shared" ca="1" si="0"/>
        <v>60000</v>
      </c>
      <c r="O331" s="9">
        <f ca="1">IF(C331="イベ","-",IF(E331=VLOOKUP(A331,スキル!$A:$K,11,0),0,IF(C331="ハピ",L331*10000,L331*30000)))</f>
        <v>1020000</v>
      </c>
      <c r="P331" s="12" t="s">
        <v>515</v>
      </c>
    </row>
    <row r="332" spans="1:16" ht="18" customHeight="1">
      <c r="A332" s="11">
        <v>330</v>
      </c>
      <c r="B332" s="12"/>
      <c r="C332" s="12" t="s">
        <v>47</v>
      </c>
      <c r="D332" s="12" t="s">
        <v>516</v>
      </c>
      <c r="E332" s="11">
        <v>1</v>
      </c>
      <c r="F332" s="11">
        <v>0</v>
      </c>
      <c r="G332" s="6">
        <f>IF(E332="","",IF(E332=VLOOKUP(A332,スキル!$A:$K,11,0),"ス",VLOOKUP(A332,スキル!$A:$J,E332+4,FALSE)))</f>
        <v>1</v>
      </c>
      <c r="H332" s="6">
        <f>IF(E332="","",IF(E332=VLOOKUP(A332,スキル!$A:$K,11,0),"キ",100/G332))</f>
        <v>100</v>
      </c>
      <c r="I332" s="6">
        <f>IF(E332="","",IF(E332=VLOOKUP(A332,スキル!$A:$K,11,0),"ル",ROUND(F332/H332,1)))</f>
        <v>0</v>
      </c>
      <c r="J332" s="8">
        <f>IF(E332="","",IF(E332=VLOOKUP(A332,スキル!$A:$K,11,0),"Ｍ",ROUND(G332-I332,0)))</f>
        <v>1</v>
      </c>
      <c r="K332" s="6">
        <f ca="1">IF(E332="","",IF(E332=VLOOKUP(A332,スキル!$A:$K,11,0),"Ａ",IF(E332=VLOOKUP(A332,スキル!$A:$K,11,0)-1,0,SUM(OFFSET(スキル!$A$2,MATCH(A332,スキル!$A$3:$A$1048576,0),E332+4,1,5-E332)))))</f>
        <v>30</v>
      </c>
      <c r="L332" s="8">
        <f ca="1">IF(E332="",VLOOKUP(A332,スキル!$A:$K,10,0),IF(E332=VLOOKUP(A332,スキル!$A:$K,11,0),"Ｘ",J332+K332))</f>
        <v>31</v>
      </c>
      <c r="M332" s="9">
        <f>IF(C332="イベ","-",VLOOKUP(A332,スキル!$A:$K,10,0)*IF(C332="ハピ",10000,30000))</f>
        <v>960000</v>
      </c>
      <c r="N332" s="9">
        <f t="shared" ca="1" si="0"/>
        <v>30000</v>
      </c>
      <c r="O332" s="9">
        <f ca="1">IF(C332="イベ","-",IF(E332=VLOOKUP(A332,スキル!$A:$K,11,0),0,IF(C332="ハピ",L332*10000,L332*30000)))</f>
        <v>930000</v>
      </c>
      <c r="P332" s="12" t="s">
        <v>517</v>
      </c>
    </row>
    <row r="333" spans="1:16" ht="18" customHeight="1">
      <c r="A333" s="11">
        <v>331</v>
      </c>
      <c r="B333" s="12"/>
      <c r="C333" s="12" t="s">
        <v>47</v>
      </c>
      <c r="D333" s="12" t="s">
        <v>518</v>
      </c>
      <c r="E333" s="11">
        <v>3</v>
      </c>
      <c r="F333" s="11">
        <v>0</v>
      </c>
      <c r="G333" s="6">
        <f>IF(E333="","",IF(E333=VLOOKUP(A333,スキル!$A:$K,11,0),"ス",VLOOKUP(A333,スキル!$A:$J,E333+4,FALSE)))</f>
        <v>4</v>
      </c>
      <c r="H333" s="6">
        <f>IF(E333="","",IF(E333=VLOOKUP(A333,スキル!$A:$K,11,0),"キ",100/G333))</f>
        <v>25</v>
      </c>
      <c r="I333" s="6">
        <f>IF(E333="","",IF(E333=VLOOKUP(A333,スキル!$A:$K,11,0),"ル",ROUND(F333/H333,1)))</f>
        <v>0</v>
      </c>
      <c r="J333" s="8">
        <f>IF(E333="","",IF(E333=VLOOKUP(A333,スキル!$A:$K,11,0),"Ｍ",ROUND(G333-I333,0)))</f>
        <v>4</v>
      </c>
      <c r="K333" s="6">
        <f ca="1">IF(E333="","",IF(E333=VLOOKUP(A333,スキル!$A:$K,11,0),"Ａ",IF(E333=VLOOKUP(A333,スキル!$A:$K,11,0)-1,0,SUM(OFFSET(スキル!$A$2,MATCH(A333,スキル!$A$3:$A$1048576,0),E333+4,1,5-E333)))))</f>
        <v>24</v>
      </c>
      <c r="L333" s="8">
        <f ca="1">IF(E333="",VLOOKUP(A333,スキル!$A:$K,10,0),IF(E333=VLOOKUP(A333,スキル!$A:$K,11,0),"Ｘ",J333+K333))</f>
        <v>28</v>
      </c>
      <c r="M333" s="9">
        <f>IF(C333="イベ","-",VLOOKUP(A333,スキル!$A:$K,10,0)*IF(C333="ハピ",10000,30000))</f>
        <v>960000</v>
      </c>
      <c r="N333" s="9">
        <f t="shared" ca="1" si="0"/>
        <v>120000</v>
      </c>
      <c r="O333" s="9">
        <f ca="1">IF(C333="イベ","-",IF(E333=VLOOKUP(A333,スキル!$A:$K,11,0),0,IF(C333="ハピ",L333*10000,L333*30000)))</f>
        <v>840000</v>
      </c>
      <c r="P333" s="12" t="s">
        <v>49</v>
      </c>
    </row>
    <row r="334" spans="1:16" ht="18" customHeight="1">
      <c r="A334" s="11">
        <v>332</v>
      </c>
      <c r="B334" s="12"/>
      <c r="C334" s="12" t="s">
        <v>47</v>
      </c>
      <c r="D334" s="12" t="s">
        <v>519</v>
      </c>
      <c r="E334" s="11">
        <v>2</v>
      </c>
      <c r="F334" s="11">
        <v>0</v>
      </c>
      <c r="G334" s="6">
        <f>IF(E334="","",IF(E334=VLOOKUP(A334,スキル!$A:$K,11,0),"ス",VLOOKUP(A334,スキル!$A:$J,E334+4,FALSE)))</f>
        <v>2</v>
      </c>
      <c r="H334" s="6">
        <f>IF(E334="","",IF(E334=VLOOKUP(A334,スキル!$A:$K,11,0),"キ",100/G334))</f>
        <v>50</v>
      </c>
      <c r="I334" s="6">
        <f>IF(E334="","",IF(E334=VLOOKUP(A334,スキル!$A:$K,11,0),"ル",ROUND(F334/H334,1)))</f>
        <v>0</v>
      </c>
      <c r="J334" s="8">
        <f>IF(E334="","",IF(E334=VLOOKUP(A334,スキル!$A:$K,11,0),"Ｍ",ROUND(G334-I334,0)))</f>
        <v>2</v>
      </c>
      <c r="K334" s="6">
        <f ca="1">IF(E334="","",IF(E334=VLOOKUP(A334,スキル!$A:$K,11,0),"Ａ",IF(E334=VLOOKUP(A334,スキル!$A:$K,11,0)-1,0,SUM(OFFSET(スキル!$A$2,MATCH(A334,スキル!$A$3:$A$1048576,0),E334+4,1,5-E334)))))</f>
        <v>32</v>
      </c>
      <c r="L334" s="8">
        <f ca="1">IF(E334="",VLOOKUP(A334,スキル!$A:$K,10,0),IF(E334=VLOOKUP(A334,スキル!$A:$K,11,0),"Ｘ",J334+K334))</f>
        <v>34</v>
      </c>
      <c r="M334" s="9">
        <f>IF(C334="イベ","-",VLOOKUP(A334,スキル!$A:$K,10,0)*IF(C334="ハピ",10000,30000))</f>
        <v>1080000</v>
      </c>
      <c r="N334" s="9">
        <f t="shared" ca="1" si="0"/>
        <v>60000</v>
      </c>
      <c r="O334" s="9">
        <f ca="1">IF(C334="イベ","-",IF(E334=VLOOKUP(A334,スキル!$A:$K,11,0),0,IF(C334="ハピ",L334*10000,L334*30000)))</f>
        <v>1020000</v>
      </c>
      <c r="P334" s="12" t="s">
        <v>92</v>
      </c>
    </row>
    <row r="335" spans="1:16" ht="18" customHeight="1">
      <c r="A335" s="11">
        <v>333</v>
      </c>
      <c r="B335" s="12"/>
      <c r="C335" s="12" t="s">
        <v>47</v>
      </c>
      <c r="D335" s="12" t="s">
        <v>520</v>
      </c>
      <c r="E335" s="11">
        <v>1</v>
      </c>
      <c r="F335" s="11">
        <v>0</v>
      </c>
      <c r="G335" s="6">
        <f>IF(E335="","",IF(E335=VLOOKUP(A335,スキル!$A:$K,11,0),"ス",VLOOKUP(A335,スキル!$A:$J,E335+4,FALSE)))</f>
        <v>1</v>
      </c>
      <c r="H335" s="6">
        <f>IF(E335="","",IF(E335=VLOOKUP(A335,スキル!$A:$K,11,0),"キ",100/G335))</f>
        <v>100</v>
      </c>
      <c r="I335" s="6">
        <f>IF(E335="","",IF(E335=VLOOKUP(A335,スキル!$A:$K,11,0),"ル",ROUND(F335/H335,1)))</f>
        <v>0</v>
      </c>
      <c r="J335" s="8">
        <f>IF(E335="","",IF(E335=VLOOKUP(A335,スキル!$A:$K,11,0),"Ｍ",ROUND(G335-I335,0)))</f>
        <v>1</v>
      </c>
      <c r="K335" s="6">
        <f ca="1">IF(E335="","",IF(E335=VLOOKUP(A335,スキル!$A:$K,11,0),"Ａ",IF(E335=VLOOKUP(A335,スキル!$A:$K,11,0)-1,0,SUM(OFFSET(スキル!$A$2,MATCH(A335,スキル!$A$3:$A$1048576,0),E335+4,1,5-E335)))))</f>
        <v>27</v>
      </c>
      <c r="L335" s="8">
        <f ca="1">IF(E335="",VLOOKUP(A335,スキル!$A:$K,10,0),IF(E335=VLOOKUP(A335,スキル!$A:$K,11,0),"Ｘ",J335+K335))</f>
        <v>28</v>
      </c>
      <c r="M335" s="9">
        <f>IF(C335="イベ","-",VLOOKUP(A335,スキル!$A:$K,10,0)*IF(C335="ハピ",10000,30000))</f>
        <v>870000</v>
      </c>
      <c r="N335" s="9">
        <f t="shared" ca="1" si="0"/>
        <v>30000</v>
      </c>
      <c r="O335" s="9">
        <f ca="1">IF(C335="イベ","-",IF(E335=VLOOKUP(A335,スキル!$A:$K,11,0),0,IF(C335="ハピ",L335*10000,L335*30000)))</f>
        <v>840000</v>
      </c>
      <c r="P335" s="12" t="s">
        <v>521</v>
      </c>
    </row>
    <row r="336" spans="1:16" ht="18" customHeight="1">
      <c r="A336" s="11">
        <v>334</v>
      </c>
      <c r="B336" s="12"/>
      <c r="C336" s="12" t="s">
        <v>47</v>
      </c>
      <c r="D336" s="12" t="s">
        <v>522</v>
      </c>
      <c r="E336" s="11">
        <v>3</v>
      </c>
      <c r="F336" s="11">
        <v>0</v>
      </c>
      <c r="G336" s="6">
        <f>IF(E336="","",IF(E336=VLOOKUP(A336,スキル!$A:$K,11,0),"ス",VLOOKUP(A336,スキル!$A:$J,E336+4,FALSE)))</f>
        <v>4</v>
      </c>
      <c r="H336" s="6">
        <f>IF(E336="","",IF(E336=VLOOKUP(A336,スキル!$A:$K,11,0),"キ",100/G336))</f>
        <v>25</v>
      </c>
      <c r="I336" s="6">
        <f>IF(E336="","",IF(E336=VLOOKUP(A336,スキル!$A:$K,11,0),"ル",ROUND(F336/H336,1)))</f>
        <v>0</v>
      </c>
      <c r="J336" s="8">
        <f>IF(E336="","",IF(E336=VLOOKUP(A336,スキル!$A:$K,11,0),"Ｍ",ROUND(G336-I336,0)))</f>
        <v>4</v>
      </c>
      <c r="K336" s="6">
        <f ca="1">IF(E336="","",IF(E336=VLOOKUP(A336,スキル!$A:$K,11,0),"Ａ",IF(E336=VLOOKUP(A336,スキル!$A:$K,11,0)-1,0,SUM(OFFSET(スキル!$A$2,MATCH(A336,スキル!$A$3:$A$1048576,0),E336+4,1,5-E336)))))</f>
        <v>28</v>
      </c>
      <c r="L336" s="8">
        <f ca="1">IF(E336="",VLOOKUP(A336,スキル!$A:$K,10,0),IF(E336=VLOOKUP(A336,スキル!$A:$K,11,0),"Ｘ",J336+K336))</f>
        <v>32</v>
      </c>
      <c r="M336" s="9">
        <f>IF(C336="イベ","-",VLOOKUP(A336,スキル!$A:$K,10,0)*IF(C336="ハピ",10000,30000))</f>
        <v>1080000</v>
      </c>
      <c r="N336" s="9">
        <f t="shared" ca="1" si="0"/>
        <v>120000</v>
      </c>
      <c r="O336" s="9">
        <f ca="1">IF(C336="イベ","-",IF(E336=VLOOKUP(A336,スキル!$A:$K,11,0),0,IF(C336="ハピ",L336*10000,L336*30000)))</f>
        <v>960000</v>
      </c>
      <c r="P336" s="12" t="s">
        <v>523</v>
      </c>
    </row>
    <row r="337" spans="1:16" ht="18" customHeight="1">
      <c r="A337" s="11">
        <v>335</v>
      </c>
      <c r="B337" s="12"/>
      <c r="C337" s="12" t="s">
        <v>47</v>
      </c>
      <c r="D337" s="12" t="s">
        <v>524</v>
      </c>
      <c r="E337" s="11">
        <v>3</v>
      </c>
      <c r="F337" s="11">
        <v>25</v>
      </c>
      <c r="G337" s="6">
        <f>IF(E337="","",IF(E337=VLOOKUP(A337,スキル!$A:$K,11,0),"ス",VLOOKUP(A337,スキル!$A:$J,E337+4,FALSE)))</f>
        <v>4</v>
      </c>
      <c r="H337" s="6">
        <f>IF(E337="","",IF(E337=VLOOKUP(A337,スキル!$A:$K,11,0),"キ",100/G337))</f>
        <v>25</v>
      </c>
      <c r="I337" s="6">
        <f>IF(E337="","",IF(E337=VLOOKUP(A337,スキル!$A:$K,11,0),"ル",ROUND(F337/H337,1)))</f>
        <v>1</v>
      </c>
      <c r="J337" s="8">
        <f>IF(E337="","",IF(E337=VLOOKUP(A337,スキル!$A:$K,11,0),"Ｍ",ROUND(G337-I337,0)))</f>
        <v>3</v>
      </c>
      <c r="K337" s="6">
        <f ca="1">IF(E337="","",IF(E337=VLOOKUP(A337,スキル!$A:$K,11,0),"Ａ",IF(E337=VLOOKUP(A337,スキル!$A:$K,11,0)-1,0,SUM(OFFSET(スキル!$A$2,MATCH(A337,スキル!$A$3:$A$1048576,0),E337+4,1,5-E337)))))</f>
        <v>24</v>
      </c>
      <c r="L337" s="8">
        <f ca="1">IF(E337="",VLOOKUP(A337,スキル!$A:$K,10,0),IF(E337=VLOOKUP(A337,スキル!$A:$K,11,0),"Ｘ",J337+K337))</f>
        <v>27</v>
      </c>
      <c r="M337" s="9">
        <f>IF(C337="イベ","-",VLOOKUP(A337,スキル!$A:$K,10,0)*IF(C337="ハピ",10000,30000))</f>
        <v>960000</v>
      </c>
      <c r="N337" s="9">
        <f t="shared" ca="1" si="0"/>
        <v>150000</v>
      </c>
      <c r="O337" s="9">
        <f ca="1">IF(C337="イベ","-",IF(E337=VLOOKUP(A337,スキル!$A:$K,11,0),0,IF(C337="ハピ",L337*10000,L337*30000)))</f>
        <v>810000</v>
      </c>
      <c r="P337" s="12" t="s">
        <v>13</v>
      </c>
    </row>
    <row r="338" spans="1:16" ht="18" customHeight="1">
      <c r="A338" s="11">
        <v>336</v>
      </c>
      <c r="B338" s="12"/>
      <c r="C338" s="12" t="s">
        <v>47</v>
      </c>
      <c r="D338" s="12" t="s">
        <v>525</v>
      </c>
      <c r="E338" s="11">
        <v>2</v>
      </c>
      <c r="F338" s="11">
        <v>0</v>
      </c>
      <c r="G338" s="6">
        <f>IF(E338="","",IF(E338=VLOOKUP(A338,スキル!$A:$K,11,0),"ス",VLOOKUP(A338,スキル!$A:$J,E338+4,FALSE)))</f>
        <v>2</v>
      </c>
      <c r="H338" s="6">
        <f>IF(E338="","",IF(E338=VLOOKUP(A338,スキル!$A:$K,11,0),"キ",100/G338))</f>
        <v>50</v>
      </c>
      <c r="I338" s="6">
        <f>IF(E338="","",IF(E338=VLOOKUP(A338,スキル!$A:$K,11,0),"ル",ROUND(F338/H338,1)))</f>
        <v>0</v>
      </c>
      <c r="J338" s="8">
        <f>IF(E338="","",IF(E338=VLOOKUP(A338,スキル!$A:$K,11,0),"Ｍ",ROUND(G338-I338,0)))</f>
        <v>2</v>
      </c>
      <c r="K338" s="6">
        <f ca="1">IF(E338="","",IF(E338=VLOOKUP(A338,スキル!$A:$K,11,0),"Ａ",IF(E338=VLOOKUP(A338,スキル!$A:$K,11,0)-1,0,SUM(OFFSET(スキル!$A$2,MATCH(A338,スキル!$A$3:$A$1048576,0),E338+4,1,5-E338)))))</f>
        <v>28</v>
      </c>
      <c r="L338" s="8">
        <f ca="1">IF(E338="",VLOOKUP(A338,スキル!$A:$K,10,0),IF(E338=VLOOKUP(A338,スキル!$A:$K,11,0),"Ｘ",J338+K338))</f>
        <v>30</v>
      </c>
      <c r="M338" s="9">
        <f>IF(C338="イベ","-",VLOOKUP(A338,スキル!$A:$K,10,0)*IF(C338="ハピ",10000,30000))</f>
        <v>960000</v>
      </c>
      <c r="N338" s="9">
        <f t="shared" ca="1" si="0"/>
        <v>60000</v>
      </c>
      <c r="O338" s="9">
        <f ca="1">IF(C338="イベ","-",IF(E338=VLOOKUP(A338,スキル!$A:$K,11,0),0,IF(C338="ハピ",L338*10000,L338*30000)))</f>
        <v>900000</v>
      </c>
      <c r="P338" s="19" t="s">
        <v>526</v>
      </c>
    </row>
    <row r="339" spans="1:16" ht="18" customHeight="1">
      <c r="A339" s="11">
        <v>337</v>
      </c>
      <c r="B339" s="12"/>
      <c r="C339" s="12" t="s">
        <v>47</v>
      </c>
      <c r="D339" s="12" t="s">
        <v>527</v>
      </c>
      <c r="E339" s="11">
        <v>3</v>
      </c>
      <c r="F339" s="11">
        <v>0</v>
      </c>
      <c r="G339" s="6">
        <f>IF(E339="","",IF(E339=VLOOKUP(A339,スキル!$A:$K,11,0),"ス",VLOOKUP(A339,スキル!$A:$J,E339+4,FALSE)))</f>
        <v>4</v>
      </c>
      <c r="H339" s="6">
        <f>IF(E339="","",IF(E339=VLOOKUP(A339,スキル!$A:$K,11,0),"キ",100/G339))</f>
        <v>25</v>
      </c>
      <c r="I339" s="6">
        <f>IF(E339="","",IF(E339=VLOOKUP(A339,スキル!$A:$K,11,0),"ル",ROUND(F339/H339,1)))</f>
        <v>0</v>
      </c>
      <c r="J339" s="8">
        <f>IF(E339="","",IF(E339=VLOOKUP(A339,スキル!$A:$K,11,0),"Ｍ",ROUND(G339-I339,0)))</f>
        <v>4</v>
      </c>
      <c r="K339" s="6">
        <f ca="1">IF(E339="","",IF(E339=VLOOKUP(A339,スキル!$A:$K,11,0),"Ａ",IF(E339=VLOOKUP(A339,スキル!$A:$K,11,0)-1,0,SUM(OFFSET(スキル!$A$2,MATCH(A339,スキル!$A$3:$A$1048576,0),E339+4,1,5-E339)))))</f>
        <v>21</v>
      </c>
      <c r="L339" s="8">
        <f ca="1">IF(E339="",VLOOKUP(A339,スキル!$A:$K,10,0),IF(E339=VLOOKUP(A339,スキル!$A:$K,11,0),"Ｘ",J339+K339))</f>
        <v>25</v>
      </c>
      <c r="M339" s="9">
        <f>IF(C339="イベ","-",VLOOKUP(A339,スキル!$A:$K,10,0)*IF(C339="ハピ",10000,30000))</f>
        <v>870000</v>
      </c>
      <c r="N339" s="9">
        <f t="shared" ca="1" si="0"/>
        <v>120000</v>
      </c>
      <c r="O339" s="9">
        <f ca="1">IF(C339="イベ","-",IF(E339=VLOOKUP(A339,スキル!$A:$K,11,0),0,IF(C339="ハピ",L339*10000,L339*30000)))</f>
        <v>750000</v>
      </c>
      <c r="P339" s="12" t="s">
        <v>528</v>
      </c>
    </row>
    <row r="340" spans="1:16" ht="18" customHeight="1">
      <c r="A340" s="11">
        <v>338</v>
      </c>
      <c r="B340" s="12"/>
      <c r="C340" s="12" t="s">
        <v>47</v>
      </c>
      <c r="D340" s="12" t="s">
        <v>529</v>
      </c>
      <c r="E340" s="11">
        <v>1</v>
      </c>
      <c r="F340" s="11">
        <v>0</v>
      </c>
      <c r="G340" s="6">
        <f>IF(E340="","",IF(E340=VLOOKUP(A340,スキル!$A:$K,11,0),"ス",VLOOKUP(A340,スキル!$A:$J,E340+4,FALSE)))</f>
        <v>1</v>
      </c>
      <c r="H340" s="6">
        <f>IF(E340="","",IF(E340=VLOOKUP(A340,スキル!$A:$K,11,0),"キ",100/G340))</f>
        <v>100</v>
      </c>
      <c r="I340" s="6">
        <f>IF(E340="","",IF(E340=VLOOKUP(A340,スキル!$A:$K,11,0),"ル",ROUND(F340/H340,1)))</f>
        <v>0</v>
      </c>
      <c r="J340" s="8">
        <f>IF(E340="","",IF(E340=VLOOKUP(A340,スキル!$A:$K,11,0),"Ｍ",ROUND(G340-I340,0)))</f>
        <v>1</v>
      </c>
      <c r="K340" s="6">
        <f ca="1">IF(E340="","",IF(E340=VLOOKUP(A340,スキル!$A:$K,11,0),"Ａ",IF(E340=VLOOKUP(A340,スキル!$A:$K,11,0)-1,0,SUM(OFFSET(スキル!$A$2,MATCH(A340,スキル!$A$3:$A$1048576,0),E340+4,1,5-E340)))))</f>
        <v>27</v>
      </c>
      <c r="L340" s="8">
        <f ca="1">IF(E340="",VLOOKUP(A340,スキル!$A:$K,10,0),IF(E340=VLOOKUP(A340,スキル!$A:$K,11,0),"Ｘ",J340+K340))</f>
        <v>28</v>
      </c>
      <c r="M340" s="9">
        <f>IF(C340="イベ","-",VLOOKUP(A340,スキル!$A:$K,10,0)*IF(C340="ハピ",10000,30000))</f>
        <v>870000</v>
      </c>
      <c r="N340" s="9">
        <f t="shared" ca="1" si="0"/>
        <v>30000</v>
      </c>
      <c r="O340" s="9">
        <f ca="1">IF(C340="イベ","-",IF(E340=VLOOKUP(A340,スキル!$A:$K,11,0),0,IF(C340="ハピ",L340*10000,L340*30000)))</f>
        <v>840000</v>
      </c>
      <c r="P340" s="12" t="s">
        <v>49</v>
      </c>
    </row>
    <row r="341" spans="1:16" ht="18" customHeight="1">
      <c r="A341" s="11">
        <v>339</v>
      </c>
      <c r="B341" s="12"/>
      <c r="C341" s="12" t="s">
        <v>47</v>
      </c>
      <c r="D341" s="12" t="s">
        <v>530</v>
      </c>
      <c r="E341" s="11">
        <v>3</v>
      </c>
      <c r="F341" s="11">
        <v>25</v>
      </c>
      <c r="G341" s="6">
        <f>IF(E341="","",IF(E341=VLOOKUP(A341,スキル!$A:$K,11,0),"ス",VLOOKUP(A341,スキル!$A:$J,E341+4,FALSE)))</f>
        <v>4</v>
      </c>
      <c r="H341" s="6">
        <f>IF(E341="","",IF(E341=VLOOKUP(A341,スキル!$A:$K,11,0),"キ",100/G341))</f>
        <v>25</v>
      </c>
      <c r="I341" s="6">
        <f>IF(E341="","",IF(E341=VLOOKUP(A341,スキル!$A:$K,11,0),"ル",ROUND(F341/H341,1)))</f>
        <v>1</v>
      </c>
      <c r="J341" s="8">
        <f>IF(E341="","",IF(E341=VLOOKUP(A341,スキル!$A:$K,11,0),"Ｍ",ROUND(G341-I341,0)))</f>
        <v>3</v>
      </c>
      <c r="K341" s="6">
        <f ca="1">IF(E341="","",IF(E341=VLOOKUP(A341,スキル!$A:$K,11,0),"Ａ",IF(E341=VLOOKUP(A341,スキル!$A:$K,11,0)-1,0,SUM(OFFSET(スキル!$A$2,MATCH(A341,スキル!$A$3:$A$1048576,0),E341+4,1,5-E341)))))</f>
        <v>28</v>
      </c>
      <c r="L341" s="8">
        <f ca="1">IF(E341="",VLOOKUP(A341,スキル!$A:$K,10,0),IF(E341=VLOOKUP(A341,スキル!$A:$K,11,0),"Ｘ",J341+K341))</f>
        <v>31</v>
      </c>
      <c r="M341" s="9">
        <f>IF(C341="イベ","-",VLOOKUP(A341,スキル!$A:$K,10,0)*IF(C341="ハピ",10000,30000))</f>
        <v>1080000</v>
      </c>
      <c r="N341" s="9">
        <f t="shared" ca="1" si="0"/>
        <v>150000</v>
      </c>
      <c r="O341" s="9">
        <f ca="1">IF(C341="イベ","-",IF(E341=VLOOKUP(A341,スキル!$A:$K,11,0),0,IF(C341="ハピ",L341*10000,L341*30000)))</f>
        <v>930000</v>
      </c>
      <c r="P341" s="12" t="s">
        <v>531</v>
      </c>
    </row>
    <row r="342" spans="1:16" ht="18" customHeight="1">
      <c r="A342" s="11">
        <v>340</v>
      </c>
      <c r="B342" s="12"/>
      <c r="C342" s="12" t="s">
        <v>47</v>
      </c>
      <c r="D342" s="12" t="s">
        <v>532</v>
      </c>
      <c r="E342" s="11">
        <v>2</v>
      </c>
      <c r="F342" s="11">
        <v>50</v>
      </c>
      <c r="G342" s="6">
        <f>IF(E342="","",IF(E342=VLOOKUP(A342,スキル!$A:$K,11,0),"ス",VLOOKUP(A342,スキル!$A:$J,E342+4,FALSE)))</f>
        <v>2</v>
      </c>
      <c r="H342" s="6">
        <f>IF(E342="","",IF(E342=VLOOKUP(A342,スキル!$A:$K,11,0),"キ",100/G342))</f>
        <v>50</v>
      </c>
      <c r="I342" s="6">
        <f>IF(E342="","",IF(E342=VLOOKUP(A342,スキル!$A:$K,11,0),"ル",ROUND(F342/H342,1)))</f>
        <v>1</v>
      </c>
      <c r="J342" s="8">
        <f>IF(E342="","",IF(E342=VLOOKUP(A342,スキル!$A:$K,11,0),"Ｍ",ROUND(G342-I342,0)))</f>
        <v>1</v>
      </c>
      <c r="K342" s="6">
        <f ca="1">IF(E342="","",IF(E342=VLOOKUP(A342,スキル!$A:$K,11,0),"Ａ",IF(E342=VLOOKUP(A342,スキル!$A:$K,11,0)-1,0,SUM(OFFSET(スキル!$A$2,MATCH(A342,スキル!$A$3:$A$1048576,0),E342+4,1,5-E342)))))</f>
        <v>28</v>
      </c>
      <c r="L342" s="8">
        <f ca="1">IF(E342="",VLOOKUP(A342,スキル!$A:$K,10,0),IF(E342=VLOOKUP(A342,スキル!$A:$K,11,0),"Ｘ",J342+K342))</f>
        <v>29</v>
      </c>
      <c r="M342" s="9">
        <f>IF(C342="イベ","-",VLOOKUP(A342,スキル!$A:$K,10,0)*IF(C342="ハピ",10000,30000))</f>
        <v>960000</v>
      </c>
      <c r="N342" s="9">
        <f t="shared" ca="1" si="0"/>
        <v>90000</v>
      </c>
      <c r="O342" s="9">
        <f ca="1">IF(C342="イベ","-",IF(E342=VLOOKUP(A342,スキル!$A:$K,11,0),0,IF(C342="ハピ",L342*10000,L342*30000)))</f>
        <v>870000</v>
      </c>
      <c r="P342" s="12" t="s">
        <v>52</v>
      </c>
    </row>
    <row r="343" spans="1:16" ht="18" customHeight="1">
      <c r="A343" s="11">
        <v>341</v>
      </c>
      <c r="B343" s="11">
        <v>92</v>
      </c>
      <c r="C343" s="12" t="s">
        <v>39</v>
      </c>
      <c r="D343" s="12" t="s">
        <v>533</v>
      </c>
      <c r="E343" s="11">
        <v>3</v>
      </c>
      <c r="F343" s="11">
        <v>75</v>
      </c>
      <c r="G343" s="6">
        <f>IF(E343="","",IF(E343=VLOOKUP(A343,スキル!$A:$K,11,0),"ス",VLOOKUP(A343,スキル!$A:$J,E343+4,FALSE)))</f>
        <v>4</v>
      </c>
      <c r="H343" s="6">
        <f>IF(E343="","",IF(E343=VLOOKUP(A343,スキル!$A:$K,11,0),"キ",100/G343))</f>
        <v>25</v>
      </c>
      <c r="I343" s="6">
        <f>IF(E343="","",IF(E343=VLOOKUP(A343,スキル!$A:$K,11,0),"ル",ROUND(F343/H343,1)))</f>
        <v>3</v>
      </c>
      <c r="J343" s="8">
        <f>IF(E343="","",IF(E343=VLOOKUP(A343,スキル!$A:$K,11,0),"Ｍ",ROUND(G343-I343,0)))</f>
        <v>1</v>
      </c>
      <c r="K343" s="6">
        <f ca="1">IF(E343="","",IF(E343=VLOOKUP(A343,スキル!$A:$K,11,0),"Ａ",IF(E343=VLOOKUP(A343,スキル!$A:$K,11,0)-1,0,SUM(OFFSET(スキル!$A$2,MATCH(A343,スキル!$A$3:$A$1048576,0),E343+4,1,5-E343)))))</f>
        <v>21</v>
      </c>
      <c r="L343" s="8">
        <f ca="1">IF(E343="",VLOOKUP(A343,スキル!$A:$K,10,0),IF(E343=VLOOKUP(A343,スキル!$A:$K,11,0),"Ｘ",J343+K343))</f>
        <v>22</v>
      </c>
      <c r="M343" s="9">
        <f>IF(C343="イベ","-",VLOOKUP(A343,スキル!$A:$K,10,0)*IF(C343="ハピ",10000,30000))</f>
        <v>870000</v>
      </c>
      <c r="N343" s="9">
        <f t="shared" ca="1" si="0"/>
        <v>210000</v>
      </c>
      <c r="O343" s="9">
        <f ca="1">IF(C343="イベ","-",IF(E343=VLOOKUP(A343,スキル!$A:$K,11,0),0,IF(C343="ハピ",L343*10000,L343*30000)))</f>
        <v>660000</v>
      </c>
      <c r="P343" s="12" t="s">
        <v>23</v>
      </c>
    </row>
    <row r="344" spans="1:16" ht="18" customHeight="1">
      <c r="A344" s="11">
        <v>342</v>
      </c>
      <c r="B344" s="12"/>
      <c r="C344" s="12" t="s">
        <v>47</v>
      </c>
      <c r="D344" s="12" t="s">
        <v>534</v>
      </c>
      <c r="E344" s="11">
        <v>2</v>
      </c>
      <c r="F344" s="11">
        <v>0</v>
      </c>
      <c r="G344" s="6">
        <f>IF(E344="","",IF(E344=VLOOKUP(A344,スキル!$A:$K,11,0),"ス",VLOOKUP(A344,スキル!$A:$J,E344+4,FALSE)))</f>
        <v>2</v>
      </c>
      <c r="H344" s="6">
        <f>IF(E344="","",IF(E344=VLOOKUP(A344,スキル!$A:$K,11,0),"キ",100/G344))</f>
        <v>50</v>
      </c>
      <c r="I344" s="6">
        <f>IF(E344="","",IF(E344=VLOOKUP(A344,スキル!$A:$K,11,0),"ル",ROUND(F344/H344,1)))</f>
        <v>0</v>
      </c>
      <c r="J344" s="8">
        <f>IF(E344="","",IF(E344=VLOOKUP(A344,スキル!$A:$K,11,0),"Ｍ",ROUND(G344-I344,0)))</f>
        <v>2</v>
      </c>
      <c r="K344" s="6">
        <f ca="1">IF(E344="","",IF(E344=VLOOKUP(A344,スキル!$A:$K,11,0),"Ａ",IF(E344=VLOOKUP(A344,スキル!$A:$K,11,0)-1,0,SUM(OFFSET(スキル!$A$2,MATCH(A344,スキル!$A$3:$A$1048576,0),E344+4,1,5-E344)))))</f>
        <v>28</v>
      </c>
      <c r="L344" s="8">
        <f ca="1">IF(E344="",VLOOKUP(A344,スキル!$A:$K,10,0),IF(E344=VLOOKUP(A344,スキル!$A:$K,11,0),"Ｘ",J344+K344))</f>
        <v>30</v>
      </c>
      <c r="M344" s="9">
        <f>IF(C344="イベ","-",VLOOKUP(A344,スキル!$A:$K,10,0)*IF(C344="ハピ",10000,30000))</f>
        <v>960000</v>
      </c>
      <c r="N344" s="9">
        <f t="shared" ca="1" si="0"/>
        <v>60000</v>
      </c>
      <c r="O344" s="9">
        <f ca="1">IF(C344="イベ","-",IF(E344=VLOOKUP(A344,スキル!$A:$K,11,0),0,IF(C344="ハピ",L344*10000,L344*30000)))</f>
        <v>900000</v>
      </c>
      <c r="P344" s="12" t="s">
        <v>535</v>
      </c>
    </row>
    <row r="345" spans="1:16" ht="18" customHeight="1">
      <c r="A345" s="11">
        <v>343</v>
      </c>
      <c r="B345" s="12"/>
      <c r="C345" s="12" t="s">
        <v>47</v>
      </c>
      <c r="D345" s="12" t="s">
        <v>536</v>
      </c>
      <c r="E345" s="11">
        <v>3</v>
      </c>
      <c r="F345" s="11">
        <v>25</v>
      </c>
      <c r="G345" s="6">
        <f>IF(E345="","",IF(E345=VLOOKUP(A345,スキル!$A:$K,11,0),"ス",VLOOKUP(A345,スキル!$A:$J,E345+4,FALSE)))</f>
        <v>4</v>
      </c>
      <c r="H345" s="6">
        <f>IF(E345="","",IF(E345=VLOOKUP(A345,スキル!$A:$K,11,0),"キ",100/G345))</f>
        <v>25</v>
      </c>
      <c r="I345" s="6">
        <f>IF(E345="","",IF(E345=VLOOKUP(A345,スキル!$A:$K,11,0),"ル",ROUND(F345/H345,1)))</f>
        <v>1</v>
      </c>
      <c r="J345" s="8">
        <f>IF(E345="","",IF(E345=VLOOKUP(A345,スキル!$A:$K,11,0),"Ｍ",ROUND(G345-I345,0)))</f>
        <v>3</v>
      </c>
      <c r="K345" s="6">
        <f ca="1">IF(E345="","",IF(E345=VLOOKUP(A345,スキル!$A:$K,11,0),"Ａ",IF(E345=VLOOKUP(A345,スキル!$A:$K,11,0)-1,0,SUM(OFFSET(スキル!$A$2,MATCH(A345,スキル!$A$3:$A$1048576,0),E345+4,1,5-E345)))))</f>
        <v>28</v>
      </c>
      <c r="L345" s="8">
        <f ca="1">IF(E345="",VLOOKUP(A345,スキル!$A:$K,10,0),IF(E345=VLOOKUP(A345,スキル!$A:$K,11,0),"Ｘ",J345+K345))</f>
        <v>31</v>
      </c>
      <c r="M345" s="9">
        <f>IF(C345="イベ","-",VLOOKUP(A345,スキル!$A:$K,10,0)*IF(C345="ハピ",10000,30000))</f>
        <v>1080000</v>
      </c>
      <c r="N345" s="9">
        <f t="shared" ca="1" si="0"/>
        <v>150000</v>
      </c>
      <c r="O345" s="9">
        <f ca="1">IF(C345="イベ","-",IF(E345=VLOOKUP(A345,スキル!$A:$K,11,0),0,IF(C345="ハピ",L345*10000,L345*30000)))</f>
        <v>930000</v>
      </c>
      <c r="P345" s="12" t="s">
        <v>49</v>
      </c>
    </row>
    <row r="346" spans="1:16" ht="18" customHeight="1">
      <c r="A346" s="11">
        <v>344</v>
      </c>
      <c r="B346" s="12"/>
      <c r="C346" s="12" t="s">
        <v>47</v>
      </c>
      <c r="D346" s="12" t="s">
        <v>537</v>
      </c>
      <c r="E346" s="11">
        <v>1</v>
      </c>
      <c r="F346" s="11">
        <v>0</v>
      </c>
      <c r="G346" s="6">
        <f>IF(E346="","",IF(E346=VLOOKUP(A346,スキル!$A:$K,11,0),"ス",VLOOKUP(A346,スキル!$A:$J,E346+4,FALSE)))</f>
        <v>1</v>
      </c>
      <c r="H346" s="6">
        <f>IF(E346="","",IF(E346=VLOOKUP(A346,スキル!$A:$K,11,0),"キ",100/G346))</f>
        <v>100</v>
      </c>
      <c r="I346" s="6">
        <f>IF(E346="","",IF(E346=VLOOKUP(A346,スキル!$A:$K,11,0),"ル",ROUND(F346/H346,1)))</f>
        <v>0</v>
      </c>
      <c r="J346" s="8">
        <f>IF(E346="","",IF(E346=VLOOKUP(A346,スキル!$A:$K,11,0),"Ｍ",ROUND(G346-I346,0)))</f>
        <v>1</v>
      </c>
      <c r="K346" s="6">
        <f ca="1">IF(E346="","",IF(E346=VLOOKUP(A346,スキル!$A:$K,11,0),"Ａ",IF(E346=VLOOKUP(A346,スキル!$A:$K,11,0)-1,0,SUM(OFFSET(スキル!$A$2,MATCH(A346,スキル!$A$3:$A$1048576,0),E346+4,1,5-E346)))))</f>
        <v>30</v>
      </c>
      <c r="L346" s="8">
        <f ca="1">IF(E346="",VLOOKUP(A346,スキル!$A:$K,10,0),IF(E346=VLOOKUP(A346,スキル!$A:$K,11,0),"Ｘ",J346+K346))</f>
        <v>31</v>
      </c>
      <c r="M346" s="9">
        <f>IF(C346="イベ","-",VLOOKUP(A346,スキル!$A:$K,10,0)*IF(C346="ハピ",10000,30000))</f>
        <v>960000</v>
      </c>
      <c r="N346" s="9">
        <f t="shared" ca="1" si="0"/>
        <v>30000</v>
      </c>
      <c r="O346" s="9">
        <f ca="1">IF(C346="イベ","-",IF(E346=VLOOKUP(A346,スキル!$A:$K,11,0),0,IF(C346="ハピ",L346*10000,L346*30000)))</f>
        <v>930000</v>
      </c>
      <c r="P346" s="12" t="s">
        <v>52</v>
      </c>
    </row>
    <row r="347" spans="1:16" ht="18" customHeight="1">
      <c r="A347" s="17">
        <v>345</v>
      </c>
      <c r="B347" s="18"/>
      <c r="C347" s="18" t="s">
        <v>50</v>
      </c>
      <c r="D347" s="18" t="s">
        <v>538</v>
      </c>
      <c r="E347" s="11">
        <v>4</v>
      </c>
      <c r="F347" s="12"/>
      <c r="G347" s="6" t="str">
        <f>IF(E347="","",IF(E347=VLOOKUP(A347,スキル!$A:$K,11,0),"ス",VLOOKUP(A347,スキル!$A:$J,E347+4,FALSE)))</f>
        <v>ス</v>
      </c>
      <c r="H347" s="6" t="str">
        <f>IF(E347="","",IF(E347=VLOOKUP(A347,スキル!$A:$K,11,0),"キ",100/G347))</f>
        <v>キ</v>
      </c>
      <c r="I347" s="6" t="str">
        <f>IF(E347="","",IF(E347=VLOOKUP(A347,スキル!$A:$K,11,0),"ル",ROUND(F347/H347,1)))</f>
        <v>ル</v>
      </c>
      <c r="J347" s="8" t="str">
        <f>IF(E347="","",IF(E347=VLOOKUP(A347,スキル!$A:$K,11,0),"Ｍ",ROUND(G347-I347,0)))</f>
        <v>Ｍ</v>
      </c>
      <c r="K347" s="6" t="str">
        <f ca="1">IF(E347="","",IF(E347=VLOOKUP(A347,スキル!$A:$K,11,0),"Ａ",IF(E347=VLOOKUP(A347,スキル!$A:$K,11,0)-1,0,SUM(OFFSET(スキル!$A$2,MATCH(A347,スキル!$A$3:$A$1048576,0),E347+4,1,5-E347)))))</f>
        <v>Ａ</v>
      </c>
      <c r="L347" s="8" t="str">
        <f>IF(E347="",VLOOKUP(A347,スキル!$A:$K,10,0),IF(E347=VLOOKUP(A347,スキル!$A:$K,11,0),"Ｘ",J347+K347))</f>
        <v>Ｘ</v>
      </c>
      <c r="M347" s="9" t="str">
        <f>IF(C347="イベ","-",VLOOKUP(A347,スキル!$A:$K,10,0)*IF(C347="ハピ",10000,30000))</f>
        <v>-</v>
      </c>
      <c r="N347" s="9" t="str">
        <f t="shared" si="0"/>
        <v>-</v>
      </c>
      <c r="O347" s="9" t="str">
        <f>IF(C347="イベ","-",IF(E347=VLOOKUP(A347,スキル!$A:$K,11,0),0,IF(C347="ハピ",L347*10000,L347*30000)))</f>
        <v>-</v>
      </c>
      <c r="P347" s="12" t="s">
        <v>539</v>
      </c>
    </row>
    <row r="348" spans="1:16" ht="18" customHeight="1">
      <c r="A348" s="11">
        <v>346</v>
      </c>
      <c r="B348" s="12"/>
      <c r="C348" s="12" t="s">
        <v>47</v>
      </c>
      <c r="D348" s="12" t="s">
        <v>540</v>
      </c>
      <c r="E348" s="11">
        <v>2</v>
      </c>
      <c r="F348" s="11">
        <v>0</v>
      </c>
      <c r="G348" s="6">
        <f>IF(E348="","",IF(E348=VLOOKUP(A348,スキル!$A:$K,11,0),"ス",VLOOKUP(A348,スキル!$A:$J,E348+4,FALSE)))</f>
        <v>2</v>
      </c>
      <c r="H348" s="6">
        <f>IF(E348="","",IF(E348=VLOOKUP(A348,スキル!$A:$K,11,0),"キ",100/G348))</f>
        <v>50</v>
      </c>
      <c r="I348" s="6">
        <f>IF(E348="","",IF(E348=VLOOKUP(A348,スキル!$A:$K,11,0),"ル",ROUND(F348/H348,1)))</f>
        <v>0</v>
      </c>
      <c r="J348" s="8">
        <f>IF(E348="","",IF(E348=VLOOKUP(A348,スキル!$A:$K,11,0),"Ｍ",ROUND(G348-I348,0)))</f>
        <v>2</v>
      </c>
      <c r="K348" s="6">
        <f ca="1">IF(E348="","",IF(E348=VLOOKUP(A348,スキル!$A:$K,11,0),"Ａ",IF(E348=VLOOKUP(A348,スキル!$A:$K,11,0)-1,0,SUM(OFFSET(スキル!$A$2,MATCH(A348,スキル!$A$3:$A$1048576,0),E348+4,1,5-E348)))))</f>
        <v>32</v>
      </c>
      <c r="L348" s="8">
        <f ca="1">IF(E348="",VLOOKUP(A348,スキル!$A:$K,10,0),IF(E348=VLOOKUP(A348,スキル!$A:$K,11,0),"Ｘ",J348+K348))</f>
        <v>34</v>
      </c>
      <c r="M348" s="9">
        <f>IF(C348="イベ","-",VLOOKUP(A348,スキル!$A:$K,10,0)*IF(C348="ハピ",10000,30000))</f>
        <v>1080000</v>
      </c>
      <c r="N348" s="9">
        <f t="shared" ca="1" si="0"/>
        <v>60000</v>
      </c>
      <c r="O348" s="9">
        <f ca="1">IF(C348="イベ","-",IF(E348=VLOOKUP(A348,スキル!$A:$K,11,0),0,IF(C348="ハピ",L348*10000,L348*30000)))</f>
        <v>1020000</v>
      </c>
      <c r="P348" s="12" t="s">
        <v>42</v>
      </c>
    </row>
    <row r="349" spans="1:16" ht="18" customHeight="1">
      <c r="A349" s="11">
        <v>347</v>
      </c>
      <c r="B349" s="12"/>
      <c r="C349" s="12" t="s">
        <v>47</v>
      </c>
      <c r="D349" s="12" t="s">
        <v>541</v>
      </c>
      <c r="E349" s="12"/>
      <c r="F349" s="12"/>
      <c r="G349" s="6" t="str">
        <f>IF(E349="","",IF(E349=VLOOKUP(A349,スキル!$A:$K,11,0),"ス",VLOOKUP(A349,スキル!$A:$J,E349+4,FALSE)))</f>
        <v/>
      </c>
      <c r="H349" s="6" t="str">
        <f>IF(E349="","",IF(E349=VLOOKUP(A349,スキル!$A:$K,11,0),"キ",100/G349))</f>
        <v/>
      </c>
      <c r="I349" s="6" t="str">
        <f>IF(E349="","",IF(E349=VLOOKUP(A349,スキル!$A:$K,11,0),"ル",ROUND(F349/H349,1)))</f>
        <v/>
      </c>
      <c r="J349" s="8" t="str">
        <f>IF(E349="","",IF(E349=VLOOKUP(A349,スキル!$A:$K,11,0),"Ｍ",ROUND(G349-I349,0)))</f>
        <v/>
      </c>
      <c r="K349" s="6" t="str">
        <f ca="1">IF(E349="","",IF(E349=VLOOKUP(A349,スキル!$A:$K,11,0),"Ａ",IF(E349=VLOOKUP(A349,スキル!$A:$K,11,0)-1,0,SUM(OFFSET(スキル!$A$2,MATCH(A349,スキル!$A$3:$A$1048576,0),E349+4,1,5-E349)))))</f>
        <v/>
      </c>
      <c r="L349" s="8">
        <f>IF(E349="",VLOOKUP(A349,スキル!$A:$K,10,0),IF(E349=VLOOKUP(A349,スキル!$A:$K,11,0),"Ｘ",J349+K349))</f>
        <v>32</v>
      </c>
      <c r="M349" s="9">
        <f>IF(C349="イベ","-",VLOOKUP(A349,スキル!$A:$K,10,0)*IF(C349="ハピ",10000,30000))</f>
        <v>960000</v>
      </c>
      <c r="N349" s="9">
        <f t="shared" si="0"/>
        <v>0</v>
      </c>
      <c r="O349" s="9">
        <f>IF(C349="イベ","-",IF(E349=VLOOKUP(A349,スキル!$A:$K,11,0),0,IF(C349="ハピ",L349*10000,L349*30000)))</f>
        <v>960000</v>
      </c>
      <c r="P349" s="12" t="s">
        <v>21</v>
      </c>
    </row>
    <row r="350" spans="1:16" ht="18" customHeight="1">
      <c r="A350" s="11">
        <v>348</v>
      </c>
      <c r="B350" s="12"/>
      <c r="C350" s="12" t="s">
        <v>47</v>
      </c>
      <c r="D350" s="12" t="s">
        <v>542</v>
      </c>
      <c r="E350" s="11">
        <v>2</v>
      </c>
      <c r="F350" s="11">
        <v>0</v>
      </c>
      <c r="G350" s="6">
        <f>IF(E350="","",IF(E350=VLOOKUP(A350,スキル!$A:$K,11,0),"ス",VLOOKUP(A350,スキル!$A:$J,E350+4,FALSE)))</f>
        <v>2</v>
      </c>
      <c r="H350" s="6">
        <f>IF(E350="","",IF(E350=VLOOKUP(A350,スキル!$A:$K,11,0),"キ",100/G350))</f>
        <v>50</v>
      </c>
      <c r="I350" s="6">
        <f>IF(E350="","",IF(E350=VLOOKUP(A350,スキル!$A:$K,11,0),"ル",ROUND(F350/H350,1)))</f>
        <v>0</v>
      </c>
      <c r="J350" s="8">
        <f>IF(E350="","",IF(E350=VLOOKUP(A350,スキル!$A:$K,11,0),"Ｍ",ROUND(G350-I350,0)))</f>
        <v>2</v>
      </c>
      <c r="K350" s="6">
        <f ca="1">IF(E350="","",IF(E350=VLOOKUP(A350,スキル!$A:$K,11,0),"Ａ",IF(E350=VLOOKUP(A350,スキル!$A:$K,11,0)-1,0,SUM(OFFSET(スキル!$A$2,MATCH(A350,スキル!$A$3:$A$1048576,0),E350+4,1,5-E350)))))</f>
        <v>32</v>
      </c>
      <c r="L350" s="8">
        <f ca="1">IF(E350="",VLOOKUP(A350,スキル!$A:$K,10,0),IF(E350=VLOOKUP(A350,スキル!$A:$K,11,0),"Ｘ",J350+K350))</f>
        <v>34</v>
      </c>
      <c r="M350" s="9">
        <f>IF(C350="イベ","-",VLOOKUP(A350,スキル!$A:$K,10,0)*IF(C350="ハピ",10000,30000))</f>
        <v>1080000</v>
      </c>
      <c r="N350" s="9">
        <f t="shared" ca="1" si="0"/>
        <v>60000</v>
      </c>
      <c r="O350" s="9">
        <f ca="1">IF(C350="イベ","-",IF(E350=VLOOKUP(A350,スキル!$A:$K,11,0),0,IF(C350="ハピ",L350*10000,L350*30000)))</f>
        <v>1020000</v>
      </c>
      <c r="P350" s="12" t="s">
        <v>13</v>
      </c>
    </row>
    <row r="351" spans="1:16" ht="18" customHeight="1">
      <c r="A351" s="11">
        <v>349</v>
      </c>
      <c r="B351" s="12"/>
      <c r="C351" s="12" t="s">
        <v>47</v>
      </c>
      <c r="D351" s="12" t="s">
        <v>543</v>
      </c>
      <c r="E351" s="11">
        <v>2</v>
      </c>
      <c r="F351" s="11">
        <v>0</v>
      </c>
      <c r="G351" s="6">
        <f>IF(E351="","",IF(E351=VLOOKUP(A351,スキル!$A:$K,11,0),"ス",VLOOKUP(A351,スキル!$A:$J,E351+4,FALSE)))</f>
        <v>2</v>
      </c>
      <c r="H351" s="6">
        <f>IF(E351="","",IF(E351=VLOOKUP(A351,スキル!$A:$K,11,0),"キ",100/G351))</f>
        <v>50</v>
      </c>
      <c r="I351" s="6">
        <f>IF(E351="","",IF(E351=VLOOKUP(A351,スキル!$A:$K,11,0),"ル",ROUND(F351/H351,1)))</f>
        <v>0</v>
      </c>
      <c r="J351" s="8">
        <f>IF(E351="","",IF(E351=VLOOKUP(A351,スキル!$A:$K,11,0),"Ｍ",ROUND(G351-I351,0)))</f>
        <v>2</v>
      </c>
      <c r="K351" s="6">
        <f ca="1">IF(E351="","",IF(E351=VLOOKUP(A351,スキル!$A:$K,11,0),"Ａ",IF(E351=VLOOKUP(A351,スキル!$A:$K,11,0)-1,0,SUM(OFFSET(スキル!$A$2,MATCH(A351,スキル!$A$3:$A$1048576,0),E351+4,1,5-E351)))))</f>
        <v>32</v>
      </c>
      <c r="L351" s="8">
        <f ca="1">IF(E351="",VLOOKUP(A351,スキル!$A:$K,10,0),IF(E351=VLOOKUP(A351,スキル!$A:$K,11,0),"Ｘ",J351+K351))</f>
        <v>34</v>
      </c>
      <c r="M351" s="9">
        <f>IF(C351="イベ","-",VLOOKUP(A351,スキル!$A:$K,10,0)*IF(C351="ハピ",10000,30000))</f>
        <v>1080000</v>
      </c>
      <c r="N351" s="9">
        <f t="shared" ca="1" si="0"/>
        <v>60000</v>
      </c>
      <c r="O351" s="9">
        <f ca="1">IF(C351="イベ","-",IF(E351=VLOOKUP(A351,スキル!$A:$K,11,0),0,IF(C351="ハピ",L351*10000,L351*30000)))</f>
        <v>1020000</v>
      </c>
      <c r="P351" s="12" t="s">
        <v>44</v>
      </c>
    </row>
    <row r="352" spans="1:16" ht="18" customHeight="1">
      <c r="A352" s="11">
        <v>350</v>
      </c>
      <c r="B352" s="12"/>
      <c r="C352" s="12" t="s">
        <v>47</v>
      </c>
      <c r="D352" s="12" t="s">
        <v>544</v>
      </c>
      <c r="E352" s="12"/>
      <c r="F352" s="12"/>
      <c r="G352" s="6" t="str">
        <f>IF(E352="","",IF(E352=VLOOKUP(A352,スキル!$A:$K,11,0),"ス",VLOOKUP(A352,スキル!$A:$J,E352+4,FALSE)))</f>
        <v/>
      </c>
      <c r="H352" s="6" t="str">
        <f>IF(E352="","",IF(E352=VLOOKUP(A352,スキル!$A:$K,11,0),"キ",100/G352))</f>
        <v/>
      </c>
      <c r="I352" s="6" t="str">
        <f>IF(E352="","",IF(E352=VLOOKUP(A352,スキル!$A:$K,11,0),"ル",ROUND(F352/H352,1)))</f>
        <v/>
      </c>
      <c r="J352" s="8" t="str">
        <f>IF(E352="","",IF(E352=VLOOKUP(A352,スキル!$A:$K,11,0),"Ｍ",ROUND(G352-I352,0)))</f>
        <v/>
      </c>
      <c r="K352" s="6" t="str">
        <f ca="1">IF(E352="","",IF(E352=VLOOKUP(A352,スキル!$A:$K,11,0),"Ａ",IF(E352=VLOOKUP(A352,スキル!$A:$K,11,0)-1,0,SUM(OFFSET(スキル!$A$2,MATCH(A352,スキル!$A$3:$A$1048576,0),E352+4,1,5-E352)))))</f>
        <v/>
      </c>
      <c r="L352" s="8">
        <f>IF(E352="",VLOOKUP(A352,スキル!$A:$K,10,0),IF(E352=VLOOKUP(A352,スキル!$A:$K,11,0),"Ｘ",J352+K352))</f>
        <v>36</v>
      </c>
      <c r="M352" s="9">
        <f>IF(C352="イベ","-",VLOOKUP(A352,スキル!$A:$K,10,0)*IF(C352="ハピ",10000,30000))</f>
        <v>1080000</v>
      </c>
      <c r="N352" s="9">
        <f t="shared" si="0"/>
        <v>0</v>
      </c>
      <c r="O352" s="9">
        <f>IF(C352="イベ","-",IF(E352=VLOOKUP(A352,スキル!$A:$K,11,0),0,IF(C352="ハピ",L352*10000,L352*30000)))</f>
        <v>1080000</v>
      </c>
      <c r="P352" s="12" t="s">
        <v>23</v>
      </c>
    </row>
    <row r="353" spans="1:16" ht="18" customHeight="1">
      <c r="A353" s="11">
        <v>351</v>
      </c>
      <c r="B353" s="12"/>
      <c r="C353" s="12" t="s">
        <v>47</v>
      </c>
      <c r="D353" s="12" t="s">
        <v>545</v>
      </c>
      <c r="E353" s="12"/>
      <c r="F353" s="12"/>
      <c r="G353" s="6" t="str">
        <f>IF(E353="","",IF(E353=VLOOKUP(A353,スキル!$A:$K,11,0),"ス",VLOOKUP(A353,スキル!$A:$J,E353+4,FALSE)))</f>
        <v/>
      </c>
      <c r="H353" s="6" t="str">
        <f>IF(E353="","",IF(E353=VLOOKUP(A353,スキル!$A:$K,11,0),"キ",100/G353))</f>
        <v/>
      </c>
      <c r="I353" s="6" t="str">
        <f>IF(E353="","",IF(E353=VLOOKUP(A353,スキル!$A:$K,11,0),"ル",ROUND(F353/H353,1)))</f>
        <v/>
      </c>
      <c r="J353" s="8" t="str">
        <f>IF(E353="","",IF(E353=VLOOKUP(A353,スキル!$A:$K,11,0),"Ｍ",ROUND(G353-I353,0)))</f>
        <v/>
      </c>
      <c r="K353" s="6" t="str">
        <f ca="1">IF(E353="","",IF(E353=VLOOKUP(A353,スキル!$A:$K,11,0),"Ａ",IF(E353=VLOOKUP(A353,スキル!$A:$K,11,0)-1,0,SUM(OFFSET(スキル!$A$2,MATCH(A353,スキル!$A$3:$A$1048576,0),E353+4,1,5-E353)))))</f>
        <v/>
      </c>
      <c r="L353" s="8">
        <f>IF(E353="",VLOOKUP(A353,スキル!$A:$K,10,0),IF(E353=VLOOKUP(A353,スキル!$A:$K,11,0),"Ｘ",J353+K353))</f>
        <v>36</v>
      </c>
      <c r="M353" s="9">
        <f>IF(C353="イベ","-",VLOOKUP(A353,スキル!$A:$K,10,0)*IF(C353="ハピ",10000,30000))</f>
        <v>1080000</v>
      </c>
      <c r="N353" s="9">
        <f t="shared" si="0"/>
        <v>0</v>
      </c>
      <c r="O353" s="9">
        <f>IF(C353="イベ","-",IF(E353=VLOOKUP(A353,スキル!$A:$K,11,0),0,IF(C353="ハピ",L353*10000,L353*30000)))</f>
        <v>1080000</v>
      </c>
      <c r="P353" s="12" t="s">
        <v>21</v>
      </c>
    </row>
    <row r="354" spans="1:16" ht="18" customHeight="1">
      <c r="A354" s="11">
        <v>352</v>
      </c>
      <c r="B354" s="11">
        <v>93</v>
      </c>
      <c r="C354" s="12" t="s">
        <v>39</v>
      </c>
      <c r="D354" s="12" t="s">
        <v>546</v>
      </c>
      <c r="E354" s="11">
        <v>1</v>
      </c>
      <c r="F354" s="11">
        <v>0</v>
      </c>
      <c r="G354" s="6">
        <f>IF(E354="","",IF(E354=VLOOKUP(A354,スキル!$A:$K,11,0),"ス",VLOOKUP(A354,スキル!$A:$J,E354+4,FALSE)))</f>
        <v>1</v>
      </c>
      <c r="H354" s="6">
        <f>IF(E354="","",IF(E354=VLOOKUP(A354,スキル!$A:$K,11,0),"キ",100/G354))</f>
        <v>100</v>
      </c>
      <c r="I354" s="6">
        <f>IF(E354="","",IF(E354=VLOOKUP(A354,スキル!$A:$K,11,0),"ル",ROUND(F354/H354,1)))</f>
        <v>0</v>
      </c>
      <c r="J354" s="8">
        <f>IF(E354="","",IF(E354=VLOOKUP(A354,スキル!$A:$K,11,0),"Ｍ",ROUND(G354-I354,0)))</f>
        <v>1</v>
      </c>
      <c r="K354" s="6">
        <f ca="1">IF(E354="","",IF(E354=VLOOKUP(A354,スキル!$A:$K,11,0),"Ａ",IF(E354=VLOOKUP(A354,スキル!$A:$K,11,0)-1,0,SUM(OFFSET(スキル!$A$2,MATCH(A354,スキル!$A$3:$A$1048576,0),E354+4,1,5-E354)))))</f>
        <v>27</v>
      </c>
      <c r="L354" s="8">
        <f ca="1">IF(E354="",VLOOKUP(A354,スキル!$A:$K,10,0),IF(E354=VLOOKUP(A354,スキル!$A:$K,11,0),"Ｘ",J354+K354))</f>
        <v>28</v>
      </c>
      <c r="M354" s="9">
        <f>IF(C354="イベ","-",VLOOKUP(A354,スキル!$A:$K,10,0)*IF(C354="ハピ",10000,30000))</f>
        <v>870000</v>
      </c>
      <c r="N354" s="9">
        <f t="shared" ca="1" si="0"/>
        <v>30000</v>
      </c>
      <c r="O354" s="9">
        <f ca="1">IF(C354="イベ","-",IF(E354=VLOOKUP(A354,スキル!$A:$K,11,0),0,IF(C354="ハピ",L354*10000,L354*30000)))</f>
        <v>840000</v>
      </c>
      <c r="P354" s="12" t="s">
        <v>23</v>
      </c>
    </row>
    <row r="355" spans="1:16" ht="18" customHeight="1">
      <c r="A355" s="11">
        <v>353</v>
      </c>
      <c r="B355" s="12"/>
      <c r="C355" s="12" t="s">
        <v>47</v>
      </c>
      <c r="D355" s="12" t="s">
        <v>547</v>
      </c>
      <c r="E355" s="11">
        <v>2</v>
      </c>
      <c r="F355" s="11">
        <v>50</v>
      </c>
      <c r="G355" s="6">
        <f>IF(E355="","",IF(E355=VLOOKUP(A355,スキル!$A:$K,11,0),"ス",VLOOKUP(A355,スキル!$A:$J,E355+4,FALSE)))</f>
        <v>2</v>
      </c>
      <c r="H355" s="6">
        <f>IF(E355="","",IF(E355=VLOOKUP(A355,スキル!$A:$K,11,0),"キ",100/G355))</f>
        <v>50</v>
      </c>
      <c r="I355" s="6">
        <f>IF(E355="","",IF(E355=VLOOKUP(A355,スキル!$A:$K,11,0),"ル",ROUND(F355/H355,1)))</f>
        <v>1</v>
      </c>
      <c r="J355" s="8">
        <f>IF(E355="","",IF(E355=VLOOKUP(A355,スキル!$A:$K,11,0),"Ｍ",ROUND(G355-I355,0)))</f>
        <v>1</v>
      </c>
      <c r="K355" s="6">
        <f ca="1">IF(E355="","",IF(E355=VLOOKUP(A355,スキル!$A:$K,11,0),"Ａ",IF(E355=VLOOKUP(A355,スキル!$A:$K,11,0)-1,0,SUM(OFFSET(スキル!$A$2,MATCH(A355,スキル!$A$3:$A$1048576,0),E355+4,1,5-E355)))))</f>
        <v>32</v>
      </c>
      <c r="L355" s="8">
        <f ca="1">IF(E355="",VLOOKUP(A355,スキル!$A:$K,10,0),IF(E355=VLOOKUP(A355,スキル!$A:$K,11,0),"Ｘ",J355+K355))</f>
        <v>33</v>
      </c>
      <c r="M355" s="9">
        <f>IF(C355="イベ","-",VLOOKUP(A355,スキル!$A:$K,10,0)*IF(C355="ハピ",10000,30000))</f>
        <v>1080000</v>
      </c>
      <c r="N355" s="9">
        <f t="shared" ca="1" si="0"/>
        <v>90000</v>
      </c>
      <c r="O355" s="9">
        <f ca="1">IF(C355="イベ","-",IF(E355=VLOOKUP(A355,スキル!$A:$K,11,0),0,IF(C355="ハピ",L355*10000,L355*30000)))</f>
        <v>990000</v>
      </c>
      <c r="P355" s="12" t="s">
        <v>548</v>
      </c>
    </row>
    <row r="356" spans="1:16" ht="18" customHeight="1">
      <c r="A356" s="11">
        <v>354</v>
      </c>
      <c r="B356" s="11">
        <v>94</v>
      </c>
      <c r="C356" s="12" t="s">
        <v>39</v>
      </c>
      <c r="D356" s="12" t="s">
        <v>549</v>
      </c>
      <c r="E356" s="11">
        <v>3</v>
      </c>
      <c r="F356" s="11">
        <v>75</v>
      </c>
      <c r="G356" s="6">
        <f>IF(E356="","",IF(E356=VLOOKUP(A356,スキル!$A:$K,11,0),"ス",VLOOKUP(A356,スキル!$A:$J,E356+4,FALSE)))</f>
        <v>4</v>
      </c>
      <c r="H356" s="6">
        <f>IF(E356="","",IF(E356=VLOOKUP(A356,スキル!$A:$K,11,0),"キ",100/G356))</f>
        <v>25</v>
      </c>
      <c r="I356" s="6">
        <f>IF(E356="","",IF(E356=VLOOKUP(A356,スキル!$A:$K,11,0),"ル",ROUND(F356/H356,1)))</f>
        <v>3</v>
      </c>
      <c r="J356" s="8">
        <f>IF(E356="","",IF(E356=VLOOKUP(A356,スキル!$A:$K,11,0),"Ｍ",ROUND(G356-I356,0)))</f>
        <v>1</v>
      </c>
      <c r="K356" s="6">
        <f ca="1">IF(E356="","",IF(E356=VLOOKUP(A356,スキル!$A:$K,11,0),"Ａ",IF(E356=VLOOKUP(A356,スキル!$A:$K,11,0)-1,0,SUM(OFFSET(スキル!$A$2,MATCH(A356,スキル!$A$3:$A$1048576,0),E356+4,1,5-E356)))))</f>
        <v>24</v>
      </c>
      <c r="L356" s="8">
        <f ca="1">IF(E356="",VLOOKUP(A356,スキル!$A:$K,10,0),IF(E356=VLOOKUP(A356,スキル!$A:$K,11,0),"Ｘ",J356+K356))</f>
        <v>25</v>
      </c>
      <c r="M356" s="9">
        <f>IF(C356="イベ","-",VLOOKUP(A356,スキル!$A:$K,10,0)*IF(C356="ハピ",10000,30000))</f>
        <v>960000</v>
      </c>
      <c r="N356" s="9">
        <f t="shared" ca="1" si="0"/>
        <v>210000</v>
      </c>
      <c r="O356" s="9">
        <f ca="1">IF(C356="イベ","-",IF(E356=VLOOKUP(A356,スキル!$A:$K,11,0),0,IF(C356="ハピ",L356*10000,L356*30000)))</f>
        <v>750000</v>
      </c>
      <c r="P356" s="12" t="s">
        <v>42</v>
      </c>
    </row>
    <row r="357" spans="1:16" ht="18" customHeight="1">
      <c r="A357" s="11">
        <v>355</v>
      </c>
      <c r="B357" s="12"/>
      <c r="C357" s="12" t="s">
        <v>47</v>
      </c>
      <c r="D357" s="12" t="s">
        <v>550</v>
      </c>
      <c r="E357" s="12"/>
      <c r="F357" s="12"/>
      <c r="G357" s="6" t="str">
        <f>IF(E357="","",IF(E357=VLOOKUP(A357,スキル!$A:$K,11,0),"ス",VLOOKUP(A357,スキル!$A:$J,E357+4,FALSE)))</f>
        <v/>
      </c>
      <c r="H357" s="6" t="str">
        <f>IF(E357="","",IF(E357=VLOOKUP(A357,スキル!$A:$K,11,0),"キ",100/G357))</f>
        <v/>
      </c>
      <c r="I357" s="6" t="str">
        <f>IF(E357="","",IF(E357=VLOOKUP(A357,スキル!$A:$K,11,0),"ル",ROUND(F357/H357,1)))</f>
        <v/>
      </c>
      <c r="J357" s="8" t="str">
        <f>IF(E357="","",IF(E357=VLOOKUP(A357,スキル!$A:$K,11,0),"Ｍ",ROUND(G357-I357,0)))</f>
        <v/>
      </c>
      <c r="K357" s="6" t="str">
        <f ca="1">IF(E357="","",IF(E357=VLOOKUP(A357,スキル!$A:$K,11,0),"Ａ",IF(E357=VLOOKUP(A357,スキル!$A:$K,11,0)-1,0,SUM(OFFSET(スキル!$A$2,MATCH(A357,スキル!$A$3:$A$1048576,0),E357+4,1,5-E357)))))</f>
        <v/>
      </c>
      <c r="L357" s="8">
        <f>IF(E357="",VLOOKUP(A357,スキル!$A:$K,10,0),IF(E357=VLOOKUP(A357,スキル!$A:$K,11,0),"Ｘ",J357+K357))</f>
        <v>29</v>
      </c>
      <c r="M357" s="9">
        <f>IF(C357="イベ","-",VLOOKUP(A357,スキル!$A:$K,10,0)*IF(C357="ハピ",10000,30000))</f>
        <v>870000</v>
      </c>
      <c r="N357" s="9">
        <f t="shared" si="0"/>
        <v>0</v>
      </c>
      <c r="O357" s="9">
        <f>IF(C357="イベ","-",IF(E357=VLOOKUP(A357,スキル!$A:$K,11,0),0,IF(C357="ハピ",L357*10000,L357*30000)))</f>
        <v>870000</v>
      </c>
      <c r="P357" s="12" t="s">
        <v>23</v>
      </c>
    </row>
    <row r="358" spans="1:16" ht="18" customHeight="1">
      <c r="A358" s="11">
        <v>356</v>
      </c>
      <c r="B358" s="11">
        <v>95</v>
      </c>
      <c r="C358" s="12" t="s">
        <v>39</v>
      </c>
      <c r="D358" s="12" t="s">
        <v>551</v>
      </c>
      <c r="E358" s="11">
        <v>4</v>
      </c>
      <c r="F358" s="11">
        <v>25</v>
      </c>
      <c r="G358" s="6">
        <f>IF(E358="","",IF(E358=VLOOKUP(A358,スキル!$A:$K,11,0),"ス",VLOOKUP(A358,スキル!$A:$J,E358+4,FALSE)))</f>
        <v>8</v>
      </c>
      <c r="H358" s="6">
        <f>IF(E358="","",IF(E358=VLOOKUP(A358,スキル!$A:$K,11,0),"キ",100/G358))</f>
        <v>12.5</v>
      </c>
      <c r="I358" s="6">
        <f>IF(E358="","",IF(E358=VLOOKUP(A358,スキル!$A:$K,11,0),"ル",ROUND(F358/H358,1)))</f>
        <v>2</v>
      </c>
      <c r="J358" s="8">
        <f>IF(E358="","",IF(E358=VLOOKUP(A358,スキル!$A:$K,11,0),"Ｍ",ROUND(G358-I358,0)))</f>
        <v>6</v>
      </c>
      <c r="K358" s="6">
        <f ca="1">IF(E358="","",IF(E358=VLOOKUP(A358,スキル!$A:$K,11,0),"Ａ",IF(E358=VLOOKUP(A358,スキル!$A:$K,11,0)-1,0,SUM(OFFSET(スキル!$A$2,MATCH(A358,スキル!$A$3:$A$1048576,0),E358+4,1,5-E358)))))</f>
        <v>16</v>
      </c>
      <c r="L358" s="8">
        <f ca="1">IF(E358="",VLOOKUP(A358,スキル!$A:$K,10,0),IF(E358=VLOOKUP(A358,スキル!$A:$K,11,0),"Ｘ",J358+K358))</f>
        <v>22</v>
      </c>
      <c r="M358" s="9">
        <f>IF(C358="イベ","-",VLOOKUP(A358,スキル!$A:$K,10,0)*IF(C358="ハピ",10000,30000))</f>
        <v>960000</v>
      </c>
      <c r="N358" s="9">
        <f t="shared" ca="1" si="0"/>
        <v>300000</v>
      </c>
      <c r="O358" s="9">
        <f ca="1">IF(C358="イベ","-",IF(E358=VLOOKUP(A358,スキル!$A:$K,11,0),0,IF(C358="ハピ",L358*10000,L358*30000)))</f>
        <v>660000</v>
      </c>
      <c r="P358" s="12" t="s">
        <v>552</v>
      </c>
    </row>
    <row r="359" spans="1:16" ht="18" customHeight="1">
      <c r="A359" s="11">
        <v>357</v>
      </c>
      <c r="B359" s="12"/>
      <c r="C359" s="12" t="s">
        <v>47</v>
      </c>
      <c r="D359" s="12" t="s">
        <v>553</v>
      </c>
      <c r="E359" s="11">
        <v>2</v>
      </c>
      <c r="F359" s="11">
        <v>0</v>
      </c>
      <c r="G359" s="6">
        <f>IF(E359="","",IF(E359=VLOOKUP(A359,スキル!$A:$K,11,0),"ス",VLOOKUP(A359,スキル!$A:$J,E359+4,FALSE)))</f>
        <v>2</v>
      </c>
      <c r="H359" s="6">
        <f>IF(E359="","",IF(E359=VLOOKUP(A359,スキル!$A:$K,11,0),"キ",100/G359))</f>
        <v>50</v>
      </c>
      <c r="I359" s="6">
        <f>IF(E359="","",IF(E359=VLOOKUP(A359,スキル!$A:$K,11,0),"ル",ROUND(F359/H359,1)))</f>
        <v>0</v>
      </c>
      <c r="J359" s="8">
        <f>IF(E359="","",IF(E359=VLOOKUP(A359,スキル!$A:$K,11,0),"Ｍ",ROUND(G359-I359,0)))</f>
        <v>2</v>
      </c>
      <c r="K359" s="6">
        <f ca="1">IF(E359="","",IF(E359=VLOOKUP(A359,スキル!$A:$K,11,0),"Ａ",IF(E359=VLOOKUP(A359,スキル!$A:$K,11,0)-1,0,SUM(OFFSET(スキル!$A$2,MATCH(A359,スキル!$A$3:$A$1048576,0),E359+4,1,5-E359)))))</f>
        <v>32</v>
      </c>
      <c r="L359" s="8">
        <f ca="1">IF(E359="",VLOOKUP(A359,スキル!$A:$K,10,0),IF(E359=VLOOKUP(A359,スキル!$A:$K,11,0),"Ｘ",J359+K359))</f>
        <v>34</v>
      </c>
      <c r="M359" s="9">
        <f>IF(C359="イベ","-",VLOOKUP(A359,スキル!$A:$K,10,0)*IF(C359="ハピ",10000,30000))</f>
        <v>1080000</v>
      </c>
      <c r="N359" s="9">
        <f t="shared" ca="1" si="0"/>
        <v>60000</v>
      </c>
      <c r="O359" s="9">
        <f ca="1">IF(C359="イベ","-",IF(E359=VLOOKUP(A359,スキル!$A:$K,11,0),0,IF(C359="ハピ",L359*10000,L359*30000)))</f>
        <v>1020000</v>
      </c>
      <c r="P359" s="12" t="s">
        <v>554</v>
      </c>
    </row>
    <row r="360" spans="1:16" ht="18" customHeight="1">
      <c r="A360" s="11">
        <v>358</v>
      </c>
      <c r="B360" s="12"/>
      <c r="C360" s="12" t="s">
        <v>47</v>
      </c>
      <c r="D360" s="12" t="s">
        <v>555</v>
      </c>
      <c r="E360" s="11">
        <v>2</v>
      </c>
      <c r="F360" s="11">
        <v>0</v>
      </c>
      <c r="G360" s="6">
        <f>IF(E360="","",IF(E360=VLOOKUP(A360,スキル!$A:$K,11,0),"ス",VLOOKUP(A360,スキル!$A:$J,E360+4,FALSE)))</f>
        <v>2</v>
      </c>
      <c r="H360" s="6">
        <f>IF(E360="","",IF(E360=VLOOKUP(A360,スキル!$A:$K,11,0),"キ",100/G360))</f>
        <v>50</v>
      </c>
      <c r="I360" s="6">
        <f>IF(E360="","",IF(E360=VLOOKUP(A360,スキル!$A:$K,11,0),"ル",ROUND(F360/H360,1)))</f>
        <v>0</v>
      </c>
      <c r="J360" s="8">
        <f>IF(E360="","",IF(E360=VLOOKUP(A360,スキル!$A:$K,11,0),"Ｍ",ROUND(G360-I360,0)))</f>
        <v>2</v>
      </c>
      <c r="K360" s="6">
        <f ca="1">IF(E360="","",IF(E360=VLOOKUP(A360,スキル!$A:$K,11,0),"Ａ",IF(E360=VLOOKUP(A360,スキル!$A:$K,11,0)-1,0,SUM(OFFSET(スキル!$A$2,MATCH(A360,スキル!$A$3:$A$1048576,0),E360+4,1,5-E360)))))</f>
        <v>28</v>
      </c>
      <c r="L360" s="8">
        <f ca="1">IF(E360="",VLOOKUP(A360,スキル!$A:$K,10,0),IF(E360=VLOOKUP(A360,スキル!$A:$K,11,0),"Ｘ",J360+K360))</f>
        <v>30</v>
      </c>
      <c r="M360" s="9">
        <f>IF(C360="イベ","-",VLOOKUP(A360,スキル!$A:$K,10,0)*IF(C360="ハピ",10000,30000))</f>
        <v>960000</v>
      </c>
      <c r="N360" s="9">
        <f t="shared" ca="1" si="0"/>
        <v>60000</v>
      </c>
      <c r="O360" s="9">
        <f ca="1">IF(C360="イベ","-",IF(E360=VLOOKUP(A360,スキル!$A:$K,11,0),0,IF(C360="ハピ",L360*10000,L360*30000)))</f>
        <v>900000</v>
      </c>
      <c r="P360" s="12" t="s">
        <v>556</v>
      </c>
    </row>
    <row r="361" spans="1:16" ht="18" customHeight="1">
      <c r="A361" s="11">
        <v>359</v>
      </c>
      <c r="B361" s="12"/>
      <c r="C361" s="12" t="s">
        <v>47</v>
      </c>
      <c r="D361" s="12" t="s">
        <v>557</v>
      </c>
      <c r="E361" s="11">
        <v>4</v>
      </c>
      <c r="F361" s="11">
        <v>62</v>
      </c>
      <c r="G361" s="6">
        <f>IF(E361="","",IF(E361=VLOOKUP(A361,スキル!$A:$K,11,0),"ス",VLOOKUP(A361,スキル!$A:$J,E361+4,FALSE)))</f>
        <v>8</v>
      </c>
      <c r="H361" s="6">
        <f>IF(E361="","",IF(E361=VLOOKUP(A361,スキル!$A:$K,11,0),"キ",100/G361))</f>
        <v>12.5</v>
      </c>
      <c r="I361" s="6">
        <f>IF(E361="","",IF(E361=VLOOKUP(A361,スキル!$A:$K,11,0),"ル",ROUND(F361/H361,1)))</f>
        <v>5</v>
      </c>
      <c r="J361" s="8">
        <f>IF(E361="","",IF(E361=VLOOKUP(A361,スキル!$A:$K,11,0),"Ｍ",ROUND(G361-I361,0)))</f>
        <v>3</v>
      </c>
      <c r="K361" s="6">
        <f ca="1">IF(E361="","",IF(E361=VLOOKUP(A361,スキル!$A:$K,11,0),"Ａ",IF(E361=VLOOKUP(A361,スキル!$A:$K,11,0)-1,0,SUM(OFFSET(スキル!$A$2,MATCH(A361,スキル!$A$3:$A$1048576,0),E361+4,1,5-E361)))))</f>
        <v>20</v>
      </c>
      <c r="L361" s="8">
        <f ca="1">IF(E361="",VLOOKUP(A361,スキル!$A:$K,10,0),IF(E361=VLOOKUP(A361,スキル!$A:$K,11,0),"Ｘ",J361+K361))</f>
        <v>23</v>
      </c>
      <c r="M361" s="9">
        <f>IF(C361="イベ","-",VLOOKUP(A361,スキル!$A:$K,10,0)*IF(C361="ハピ",10000,30000))</f>
        <v>1080000</v>
      </c>
      <c r="N361" s="9">
        <f t="shared" ca="1" si="0"/>
        <v>390000</v>
      </c>
      <c r="O361" s="9">
        <f ca="1">IF(C361="イベ","-",IF(E361=VLOOKUP(A361,スキル!$A:$K,11,0),0,IF(C361="ハピ",L361*10000,L361*30000)))</f>
        <v>690000</v>
      </c>
      <c r="P361" s="12" t="s">
        <v>23</v>
      </c>
    </row>
    <row r="362" spans="1:16" ht="18" customHeight="1">
      <c r="A362" s="11">
        <v>360</v>
      </c>
      <c r="B362" s="12"/>
      <c r="C362" s="12" t="s">
        <v>47</v>
      </c>
      <c r="D362" s="12" t="s">
        <v>558</v>
      </c>
      <c r="E362" s="11">
        <v>1</v>
      </c>
      <c r="F362" s="11">
        <v>50</v>
      </c>
      <c r="G362" s="6">
        <f>IF(E362="","",IF(E362=VLOOKUP(A362,スキル!$A:$K,11,0),"ス",VLOOKUP(A362,スキル!$A:$J,E362+4,FALSE)))</f>
        <v>1</v>
      </c>
      <c r="H362" s="6">
        <f>IF(E362="","",IF(E362=VLOOKUP(A362,スキル!$A:$K,11,0),"キ",100/G362))</f>
        <v>100</v>
      </c>
      <c r="I362" s="6">
        <f>IF(E362="","",IF(E362=VLOOKUP(A362,スキル!$A:$K,11,0),"ル",ROUND(F362/H362,1)))</f>
        <v>0.5</v>
      </c>
      <c r="J362" s="8">
        <f>IF(E362="","",IF(E362=VLOOKUP(A362,スキル!$A:$K,11,0),"Ｍ",ROUND(G362-I362,0)))</f>
        <v>1</v>
      </c>
      <c r="K362" s="6">
        <f ca="1">IF(E362="","",IF(E362=VLOOKUP(A362,スキル!$A:$K,11,0),"Ａ",IF(E362=VLOOKUP(A362,スキル!$A:$K,11,0)-1,0,SUM(OFFSET(スキル!$A$2,MATCH(A362,スキル!$A$3:$A$1048576,0),E362+4,1,5-E362)))))</f>
        <v>30</v>
      </c>
      <c r="L362" s="8">
        <f ca="1">IF(E362="",VLOOKUP(A362,スキル!$A:$K,10,0),IF(E362=VLOOKUP(A362,スキル!$A:$K,11,0),"Ｘ",J362+K362))</f>
        <v>31</v>
      </c>
      <c r="M362" s="9">
        <f>IF(C362="イベ","-",VLOOKUP(A362,スキル!$A:$K,10,0)*IF(C362="ハピ",10000,30000))</f>
        <v>960000</v>
      </c>
      <c r="N362" s="9">
        <f t="shared" ca="1" si="0"/>
        <v>30000</v>
      </c>
      <c r="O362" s="9">
        <f ca="1">IF(C362="イベ","-",IF(E362=VLOOKUP(A362,スキル!$A:$K,11,0),0,IF(C362="ハピ",L362*10000,L362*30000)))</f>
        <v>930000</v>
      </c>
      <c r="P362" s="12" t="s">
        <v>559</v>
      </c>
    </row>
    <row r="363" spans="1:16" ht="18" customHeight="1">
      <c r="A363" s="11">
        <v>361</v>
      </c>
      <c r="B363" s="12"/>
      <c r="C363" s="12" t="s">
        <v>47</v>
      </c>
      <c r="D363" s="12" t="s">
        <v>560</v>
      </c>
      <c r="E363" s="11">
        <v>1</v>
      </c>
      <c r="F363" s="11">
        <v>0</v>
      </c>
      <c r="G363" s="6">
        <f>IF(E363="","",IF(E363=VLOOKUP(A363,スキル!$A:$K,11,0),"ス",VLOOKUP(A363,スキル!$A:$J,E363+4,FALSE)))</f>
        <v>1</v>
      </c>
      <c r="H363" s="6">
        <f>IF(E363="","",IF(E363=VLOOKUP(A363,スキル!$A:$K,11,0),"キ",100/G363))</f>
        <v>100</v>
      </c>
      <c r="I363" s="6">
        <f>IF(E363="","",IF(E363=VLOOKUP(A363,スキル!$A:$K,11,0),"ル",ROUND(F363/H363,1)))</f>
        <v>0</v>
      </c>
      <c r="J363" s="8">
        <f>IF(E363="","",IF(E363=VLOOKUP(A363,スキル!$A:$K,11,0),"Ｍ",ROUND(G363-I363,0)))</f>
        <v>1</v>
      </c>
      <c r="K363" s="6">
        <f ca="1">IF(E363="","",IF(E363=VLOOKUP(A363,スキル!$A:$K,11,0),"Ａ",IF(E363=VLOOKUP(A363,スキル!$A:$K,11,0)-1,0,SUM(OFFSET(スキル!$A$2,MATCH(A363,スキル!$A$3:$A$1048576,0),E363+4,1,5-E363)))))</f>
        <v>30</v>
      </c>
      <c r="L363" s="8">
        <f ca="1">IF(E363="",VLOOKUP(A363,スキル!$A:$K,10,0),IF(E363=VLOOKUP(A363,スキル!$A:$K,11,0),"Ｘ",J363+K363))</f>
        <v>31</v>
      </c>
      <c r="M363" s="9">
        <f>IF(C363="イベ","-",VLOOKUP(A363,スキル!$A:$K,10,0)*IF(C363="ハピ",10000,30000))</f>
        <v>960000</v>
      </c>
      <c r="N363" s="9">
        <f t="shared" ca="1" si="0"/>
        <v>30000</v>
      </c>
      <c r="O363" s="9">
        <f ca="1">IF(C363="イベ","-",IF(E363=VLOOKUP(A363,スキル!$A:$K,11,0),0,IF(C363="ハピ",L363*10000,L363*30000)))</f>
        <v>930000</v>
      </c>
      <c r="P363" s="12" t="s">
        <v>561</v>
      </c>
    </row>
    <row r="364" spans="1:16" ht="18" customHeight="1">
      <c r="A364" s="11">
        <v>362</v>
      </c>
      <c r="B364" s="12"/>
      <c r="C364" s="12" t="s">
        <v>47</v>
      </c>
      <c r="D364" s="12" t="s">
        <v>562</v>
      </c>
      <c r="E364" s="11">
        <v>5</v>
      </c>
      <c r="F364" s="11">
        <v>0</v>
      </c>
      <c r="G364" s="6">
        <f>IF(E364="","",IF(E364=VLOOKUP(A364,スキル!$A:$K,11,0),"ス",VLOOKUP(A364,スキル!$A:$J,E364+4,FALSE)))</f>
        <v>20</v>
      </c>
      <c r="H364" s="6">
        <f>IF(E364="","",IF(E364=VLOOKUP(A364,スキル!$A:$K,11,0),"キ",100/G364))</f>
        <v>5</v>
      </c>
      <c r="I364" s="6">
        <f>IF(E364="","",IF(E364=VLOOKUP(A364,スキル!$A:$K,11,0),"ル",ROUND(F364/H364,1)))</f>
        <v>0</v>
      </c>
      <c r="J364" s="8">
        <f>IF(E364="","",IF(E364=VLOOKUP(A364,スキル!$A:$K,11,0),"Ｍ",ROUND(G364-I364,0)))</f>
        <v>20</v>
      </c>
      <c r="K364" s="6">
        <f ca="1">IF(E364="","",IF(E364=VLOOKUP(A364,スキル!$A:$K,11,0),"Ａ",IF(E364=VLOOKUP(A364,スキル!$A:$K,11,0)-1,0,SUM(OFFSET(スキル!$A$2,MATCH(A364,スキル!$A$3:$A$1048576,0),E364+4,1,5-E364)))))</f>
        <v>0</v>
      </c>
      <c r="L364" s="8">
        <f ca="1">IF(E364="",VLOOKUP(A364,スキル!$A:$K,10,0),IF(E364=VLOOKUP(A364,スキル!$A:$K,11,0),"Ｘ",J364+K364))</f>
        <v>20</v>
      </c>
      <c r="M364" s="9">
        <f>IF(C364="イベ","-",VLOOKUP(A364,スキル!$A:$K,10,0)*IF(C364="ハピ",10000,30000))</f>
        <v>1080000</v>
      </c>
      <c r="N364" s="9">
        <f t="shared" ca="1" si="0"/>
        <v>480000</v>
      </c>
      <c r="O364" s="9">
        <f ca="1">IF(C364="イベ","-",IF(E364=VLOOKUP(A364,スキル!$A:$K,11,0),0,IF(C364="ハピ",L364*10000,L364*30000)))</f>
        <v>600000</v>
      </c>
      <c r="P364" s="12" t="s">
        <v>13</v>
      </c>
    </row>
    <row r="365" spans="1:16" ht="18" customHeight="1">
      <c r="A365" s="11">
        <v>363</v>
      </c>
      <c r="B365" s="12"/>
      <c r="C365" s="12" t="s">
        <v>47</v>
      </c>
      <c r="D365" s="12" t="s">
        <v>563</v>
      </c>
      <c r="E365" s="11">
        <v>1</v>
      </c>
      <c r="F365" s="11">
        <v>0</v>
      </c>
      <c r="G365" s="6">
        <f>IF(E365="","",IF(E365=VLOOKUP(A365,スキル!$A:$K,11,0),"ス",VLOOKUP(A365,スキル!$A:$J,E365+4,FALSE)))</f>
        <v>1</v>
      </c>
      <c r="H365" s="6">
        <f>IF(E365="","",IF(E365=VLOOKUP(A365,スキル!$A:$K,11,0),"キ",100/G365))</f>
        <v>100</v>
      </c>
      <c r="I365" s="6">
        <f>IF(E365="","",IF(E365=VLOOKUP(A365,スキル!$A:$K,11,0),"ル",ROUND(F365/H365,1)))</f>
        <v>0</v>
      </c>
      <c r="J365" s="8">
        <f>IF(E365="","",IF(E365=VLOOKUP(A365,スキル!$A:$K,11,0),"Ｍ",ROUND(G365-I365,0)))</f>
        <v>1</v>
      </c>
      <c r="K365" s="6">
        <f ca="1">IF(E365="","",IF(E365=VLOOKUP(A365,スキル!$A:$K,11,0),"Ａ",IF(E365=VLOOKUP(A365,スキル!$A:$K,11,0)-1,0,SUM(OFFSET(スキル!$A$2,MATCH(A365,スキル!$A$3:$A$1048576,0),E365+4,1,5-E365)))))</f>
        <v>27</v>
      </c>
      <c r="L365" s="8">
        <f ca="1">IF(E365="",VLOOKUP(A365,スキル!$A:$K,10,0),IF(E365=VLOOKUP(A365,スキル!$A:$K,11,0),"Ｘ",J365+K365))</f>
        <v>28</v>
      </c>
      <c r="M365" s="9">
        <f>IF(C365="イベ","-",VLOOKUP(A365,スキル!$A:$K,10,0)*IF(C365="ハピ",10000,30000))</f>
        <v>870000</v>
      </c>
      <c r="N365" s="9">
        <f t="shared" ca="1" si="0"/>
        <v>30000</v>
      </c>
      <c r="O365" s="9">
        <f ca="1">IF(C365="イベ","-",IF(E365=VLOOKUP(A365,スキル!$A:$K,11,0),0,IF(C365="ハピ",L365*10000,L365*30000)))</f>
        <v>840000</v>
      </c>
      <c r="P365" s="12" t="s">
        <v>54</v>
      </c>
    </row>
    <row r="366" spans="1:16" ht="18" customHeight="1">
      <c r="A366" s="11">
        <v>364</v>
      </c>
      <c r="B366" s="12"/>
      <c r="C366" s="12" t="s">
        <v>47</v>
      </c>
      <c r="D366" s="12" t="s">
        <v>564</v>
      </c>
      <c r="E366" s="11">
        <v>3</v>
      </c>
      <c r="F366" s="11">
        <v>25</v>
      </c>
      <c r="G366" s="6">
        <f>IF(E366="","",IF(E366=VLOOKUP(A366,スキル!$A:$K,11,0),"ス",VLOOKUP(A366,スキル!$A:$J,E366+4,FALSE)))</f>
        <v>4</v>
      </c>
      <c r="H366" s="6">
        <f>IF(E366="","",IF(E366=VLOOKUP(A366,スキル!$A:$K,11,0),"キ",100/G366))</f>
        <v>25</v>
      </c>
      <c r="I366" s="6">
        <f>IF(E366="","",IF(E366=VLOOKUP(A366,スキル!$A:$K,11,0),"ル",ROUND(F366/H366,1)))</f>
        <v>1</v>
      </c>
      <c r="J366" s="8">
        <f>IF(E366="","",IF(E366=VLOOKUP(A366,スキル!$A:$K,11,0),"Ｍ",ROUND(G366-I366,0)))</f>
        <v>3</v>
      </c>
      <c r="K366" s="6">
        <f ca="1">IF(E366="","",IF(E366=VLOOKUP(A366,スキル!$A:$K,11,0),"Ａ",IF(E366=VLOOKUP(A366,スキル!$A:$K,11,0)-1,0,SUM(OFFSET(スキル!$A$2,MATCH(A366,スキル!$A$3:$A$1048576,0),E366+4,1,5-E366)))))</f>
        <v>28</v>
      </c>
      <c r="L366" s="8">
        <f ca="1">IF(E366="",VLOOKUP(A366,スキル!$A:$K,10,0),IF(E366=VLOOKUP(A366,スキル!$A:$K,11,0),"Ｘ",J366+K366))</f>
        <v>31</v>
      </c>
      <c r="M366" s="9">
        <f>IF(C366="イベ","-",VLOOKUP(A366,スキル!$A:$K,10,0)*IF(C366="ハピ",10000,30000))</f>
        <v>1080000</v>
      </c>
      <c r="N366" s="9">
        <f t="shared" ca="1" si="0"/>
        <v>150000</v>
      </c>
      <c r="O366" s="9">
        <f ca="1">IF(C366="イベ","-",IF(E366=VLOOKUP(A366,スキル!$A:$K,11,0),0,IF(C366="ハピ",L366*10000,L366*30000)))</f>
        <v>930000</v>
      </c>
      <c r="P366" s="12" t="s">
        <v>565</v>
      </c>
    </row>
    <row r="367" spans="1:16" ht="18" customHeight="1">
      <c r="A367" s="11">
        <v>365</v>
      </c>
      <c r="B367" s="12"/>
      <c r="C367" s="12" t="s">
        <v>47</v>
      </c>
      <c r="D367" s="12" t="s">
        <v>566</v>
      </c>
      <c r="E367" s="11">
        <v>3</v>
      </c>
      <c r="F367" s="11">
        <v>25</v>
      </c>
      <c r="G367" s="6">
        <f>IF(E367="","",IF(E367=VLOOKUP(A367,スキル!$A:$K,11,0),"ス",VLOOKUP(A367,スキル!$A:$J,E367+4,FALSE)))</f>
        <v>4</v>
      </c>
      <c r="H367" s="6">
        <f>IF(E367="","",IF(E367=VLOOKUP(A367,スキル!$A:$K,11,0),"キ",100/G367))</f>
        <v>25</v>
      </c>
      <c r="I367" s="6">
        <f>IF(E367="","",IF(E367=VLOOKUP(A367,スキル!$A:$K,11,0),"ル",ROUND(F367/H367,1)))</f>
        <v>1</v>
      </c>
      <c r="J367" s="8">
        <f>IF(E367="","",IF(E367=VLOOKUP(A367,スキル!$A:$K,11,0),"Ｍ",ROUND(G367-I367,0)))</f>
        <v>3</v>
      </c>
      <c r="K367" s="6">
        <f ca="1">IF(E367="","",IF(E367=VLOOKUP(A367,スキル!$A:$K,11,0),"Ａ",IF(E367=VLOOKUP(A367,スキル!$A:$K,11,0)-1,0,SUM(OFFSET(スキル!$A$2,MATCH(A367,スキル!$A$3:$A$1048576,0),E367+4,1,5-E367)))))</f>
        <v>24</v>
      </c>
      <c r="L367" s="8">
        <f ca="1">IF(E367="",VLOOKUP(A367,スキル!$A:$K,10,0),IF(E367=VLOOKUP(A367,スキル!$A:$K,11,0),"Ｘ",J367+K367))</f>
        <v>27</v>
      </c>
      <c r="M367" s="9">
        <f>IF(C367="イベ","-",VLOOKUP(A367,スキル!$A:$K,10,0)*IF(C367="ハピ",10000,30000))</f>
        <v>960000</v>
      </c>
      <c r="N367" s="9">
        <f t="shared" ca="1" si="0"/>
        <v>150000</v>
      </c>
      <c r="O367" s="9">
        <f ca="1">IF(C367="イベ","-",IF(E367=VLOOKUP(A367,スキル!$A:$K,11,0),0,IF(C367="ハピ",L367*10000,L367*30000)))</f>
        <v>810000</v>
      </c>
      <c r="P367" s="12" t="s">
        <v>567</v>
      </c>
    </row>
    <row r="368" spans="1:16" ht="18" customHeight="1">
      <c r="A368" s="11">
        <v>366</v>
      </c>
      <c r="B368" s="12"/>
      <c r="C368" s="12" t="s">
        <v>47</v>
      </c>
      <c r="D368" s="12" t="s">
        <v>568</v>
      </c>
      <c r="E368" s="11">
        <v>3</v>
      </c>
      <c r="F368" s="11">
        <v>50</v>
      </c>
      <c r="G368" s="6">
        <f>IF(E368="","",IF(E368=VLOOKUP(A368,スキル!$A:$K,11,0),"ス",VLOOKUP(A368,スキル!$A:$J,E368+4,FALSE)))</f>
        <v>4</v>
      </c>
      <c r="H368" s="6">
        <f>IF(E368="","",IF(E368=VLOOKUP(A368,スキル!$A:$K,11,0),"キ",100/G368))</f>
        <v>25</v>
      </c>
      <c r="I368" s="6">
        <f>IF(E368="","",IF(E368=VLOOKUP(A368,スキル!$A:$K,11,0),"ル",ROUND(F368/H368,1)))</f>
        <v>2</v>
      </c>
      <c r="J368" s="8">
        <f>IF(E368="","",IF(E368=VLOOKUP(A368,スキル!$A:$K,11,0),"Ｍ",ROUND(G368-I368,0)))</f>
        <v>2</v>
      </c>
      <c r="K368" s="6">
        <f ca="1">IF(E368="","",IF(E368=VLOOKUP(A368,スキル!$A:$K,11,0),"Ａ",IF(E368=VLOOKUP(A368,スキル!$A:$K,11,0)-1,0,SUM(OFFSET(スキル!$A$2,MATCH(A368,スキル!$A$3:$A$1048576,0),E368+4,1,5-E368)))))</f>
        <v>24</v>
      </c>
      <c r="L368" s="8">
        <f ca="1">IF(E368="",VLOOKUP(A368,スキル!$A:$K,10,0),IF(E368=VLOOKUP(A368,スキル!$A:$K,11,0),"Ｘ",J368+K368))</f>
        <v>26</v>
      </c>
      <c r="M368" s="9">
        <f>IF(C368="イベ","-",VLOOKUP(A368,スキル!$A:$K,10,0)*IF(C368="ハピ",10000,30000))</f>
        <v>960000</v>
      </c>
      <c r="N368" s="9">
        <f t="shared" ca="1" si="0"/>
        <v>180000</v>
      </c>
      <c r="O368" s="9">
        <f ca="1">IF(C368="イベ","-",IF(E368=VLOOKUP(A368,スキル!$A:$K,11,0),0,IF(C368="ハピ",L368*10000,L368*30000)))</f>
        <v>780000</v>
      </c>
      <c r="P368" s="12" t="s">
        <v>569</v>
      </c>
    </row>
    <row r="369" spans="1:16" ht="18" customHeight="1">
      <c r="A369" s="11">
        <v>367</v>
      </c>
      <c r="B369" s="12"/>
      <c r="C369" s="12" t="s">
        <v>47</v>
      </c>
      <c r="D369" s="12" t="s">
        <v>570</v>
      </c>
      <c r="E369" s="11">
        <v>3</v>
      </c>
      <c r="F369" s="11">
        <v>25</v>
      </c>
      <c r="G369" s="6">
        <f>IF(E369="","",IF(E369=VLOOKUP(A369,スキル!$A:$K,11,0),"ス",VLOOKUP(A369,スキル!$A:$J,E369+4,FALSE)))</f>
        <v>4</v>
      </c>
      <c r="H369" s="6">
        <f>IF(E369="","",IF(E369=VLOOKUP(A369,スキル!$A:$K,11,0),"キ",100/G369))</f>
        <v>25</v>
      </c>
      <c r="I369" s="6">
        <f>IF(E369="","",IF(E369=VLOOKUP(A369,スキル!$A:$K,11,0),"ル",ROUND(F369/H369,1)))</f>
        <v>1</v>
      </c>
      <c r="J369" s="8">
        <f>IF(E369="","",IF(E369=VLOOKUP(A369,スキル!$A:$K,11,0),"Ｍ",ROUND(G369-I369,0)))</f>
        <v>3</v>
      </c>
      <c r="K369" s="6">
        <f ca="1">IF(E369="","",IF(E369=VLOOKUP(A369,スキル!$A:$K,11,0),"Ａ",IF(E369=VLOOKUP(A369,スキル!$A:$K,11,0)-1,0,SUM(OFFSET(スキル!$A$2,MATCH(A369,スキル!$A$3:$A$1048576,0),E369+4,1,5-E369)))))</f>
        <v>24</v>
      </c>
      <c r="L369" s="8">
        <f ca="1">IF(E369="",VLOOKUP(A369,スキル!$A:$K,10,0),IF(E369=VLOOKUP(A369,スキル!$A:$K,11,0),"Ｘ",J369+K369))</f>
        <v>27</v>
      </c>
      <c r="M369" s="9">
        <f>IF(C369="イベ","-",VLOOKUP(A369,スキル!$A:$K,10,0)*IF(C369="ハピ",10000,30000))</f>
        <v>960000</v>
      </c>
      <c r="N369" s="9">
        <f t="shared" ca="1" si="0"/>
        <v>150000</v>
      </c>
      <c r="O369" s="9">
        <f ca="1">IF(C369="イベ","-",IF(E369=VLOOKUP(A369,スキル!$A:$K,11,0),0,IF(C369="ハピ",L369*10000,L369*30000)))</f>
        <v>810000</v>
      </c>
      <c r="P369" s="12" t="s">
        <v>571</v>
      </c>
    </row>
    <row r="370" spans="1:16" ht="18" customHeight="1">
      <c r="A370" s="11">
        <v>368</v>
      </c>
      <c r="B370" s="12"/>
      <c r="C370" s="12" t="s">
        <v>47</v>
      </c>
      <c r="D370" s="12" t="s">
        <v>572</v>
      </c>
      <c r="E370" s="11">
        <v>3</v>
      </c>
      <c r="F370" s="11">
        <v>0</v>
      </c>
      <c r="G370" s="6">
        <f>IF(E370="","",IF(E370=VLOOKUP(A370,スキル!$A:$K,11,0),"ス",VLOOKUP(A370,スキル!$A:$J,E370+4,FALSE)))</f>
        <v>4</v>
      </c>
      <c r="H370" s="6">
        <f>IF(E370="","",IF(E370=VLOOKUP(A370,スキル!$A:$K,11,0),"キ",100/G370))</f>
        <v>25</v>
      </c>
      <c r="I370" s="6">
        <f>IF(E370="","",IF(E370=VLOOKUP(A370,スキル!$A:$K,11,0),"ル",ROUND(F370/H370,1)))</f>
        <v>0</v>
      </c>
      <c r="J370" s="8">
        <f>IF(E370="","",IF(E370=VLOOKUP(A370,スキル!$A:$K,11,0),"Ｍ",ROUND(G370-I370,0)))</f>
        <v>4</v>
      </c>
      <c r="K370" s="6">
        <f ca="1">IF(E370="","",IF(E370=VLOOKUP(A370,スキル!$A:$K,11,0),"Ａ",IF(E370=VLOOKUP(A370,スキル!$A:$K,11,0)-1,0,SUM(OFFSET(スキル!$A$2,MATCH(A370,スキル!$A$3:$A$1048576,0),E370+4,1,5-E370)))))</f>
        <v>28</v>
      </c>
      <c r="L370" s="8">
        <f ca="1">IF(E370="",VLOOKUP(A370,スキル!$A:$K,10,0),IF(E370=VLOOKUP(A370,スキル!$A:$K,11,0),"Ｘ",J370+K370))</f>
        <v>32</v>
      </c>
      <c r="M370" s="9">
        <f>IF(C370="イベ","-",VLOOKUP(A370,スキル!$A:$K,10,0)*IF(C370="ハピ",10000,30000))</f>
        <v>1080000</v>
      </c>
      <c r="N370" s="9">
        <f t="shared" ca="1" si="0"/>
        <v>120000</v>
      </c>
      <c r="O370" s="9">
        <f ca="1">IF(C370="イベ","-",IF(E370=VLOOKUP(A370,スキル!$A:$K,11,0),0,IF(C370="ハピ",L370*10000,L370*30000)))</f>
        <v>960000</v>
      </c>
      <c r="P370" s="12" t="s">
        <v>573</v>
      </c>
    </row>
    <row r="371" spans="1:16" ht="18" customHeight="1">
      <c r="A371" s="17">
        <v>369</v>
      </c>
      <c r="B371" s="18"/>
      <c r="C371" s="18" t="s">
        <v>50</v>
      </c>
      <c r="D371" s="18" t="s">
        <v>574</v>
      </c>
      <c r="E371" s="11">
        <v>6</v>
      </c>
      <c r="F371" s="11">
        <v>0</v>
      </c>
      <c r="G371" s="6" t="str">
        <f>IF(E371="","",IF(E371=VLOOKUP(A371,スキル!$A:$K,11,0),"ス",VLOOKUP(A371,スキル!$A:$J,E371+4,FALSE)))</f>
        <v>ス</v>
      </c>
      <c r="H371" s="6" t="str">
        <f>IF(E371="","",IF(E371=VLOOKUP(A371,スキル!$A:$K,11,0),"キ",100/G371))</f>
        <v>キ</v>
      </c>
      <c r="I371" s="6" t="str">
        <f>IF(E371="","",IF(E371=VLOOKUP(A371,スキル!$A:$K,11,0),"ル",ROUND(F371/H371,1)))</f>
        <v>ル</v>
      </c>
      <c r="J371" s="8" t="str">
        <f>IF(E371="","",IF(E371=VLOOKUP(A371,スキル!$A:$K,11,0),"Ｍ",ROUND(G371-I371,0)))</f>
        <v>Ｍ</v>
      </c>
      <c r="K371" s="6" t="str">
        <f ca="1">IF(E371="","",IF(E371=VLOOKUP(A371,スキル!$A:$K,11,0),"Ａ",IF(E371=VLOOKUP(A371,スキル!$A:$K,11,0)-1,0,SUM(OFFSET(スキル!$A$2,MATCH(A371,スキル!$A$3:$A$1048576,0),E371+4,1,5-E371)))))</f>
        <v>Ａ</v>
      </c>
      <c r="L371" s="8" t="str">
        <f>IF(E371="",VLOOKUP(A371,スキル!$A:$K,10,0),IF(E371=VLOOKUP(A371,スキル!$A:$K,11,0),"Ｘ",J371+K371))</f>
        <v>Ｘ</v>
      </c>
      <c r="M371" s="9" t="str">
        <f>IF(C371="イベ","-",VLOOKUP(A371,スキル!$A:$K,10,0)*IF(C371="ハピ",10000,30000))</f>
        <v>-</v>
      </c>
      <c r="N371" s="9" t="str">
        <f t="shared" si="0"/>
        <v>-</v>
      </c>
      <c r="O371" s="9" t="str">
        <f>IF(C371="イベ","-",IF(E371=VLOOKUP(A371,スキル!$A:$K,11,0),0,IF(C371="ハピ",L371*10000,L371*30000)))</f>
        <v>-</v>
      </c>
      <c r="P371" s="12" t="s">
        <v>49</v>
      </c>
    </row>
    <row r="372" spans="1:16" ht="18" customHeight="1">
      <c r="A372" s="11">
        <v>370</v>
      </c>
      <c r="B372" s="12"/>
      <c r="C372" s="12" t="s">
        <v>47</v>
      </c>
      <c r="D372" s="12" t="s">
        <v>575</v>
      </c>
      <c r="E372" s="11">
        <v>3</v>
      </c>
      <c r="F372" s="11">
        <v>50</v>
      </c>
      <c r="G372" s="6">
        <f>IF(E372="","",IF(E372=VLOOKUP(A372,スキル!$A:$K,11,0),"ス",VLOOKUP(A372,スキル!$A:$J,E372+4,FALSE)))</f>
        <v>4</v>
      </c>
      <c r="H372" s="6">
        <f>IF(E372="","",IF(E372=VLOOKUP(A372,スキル!$A:$K,11,0),"キ",100/G372))</f>
        <v>25</v>
      </c>
      <c r="I372" s="6">
        <f>IF(E372="","",IF(E372=VLOOKUP(A372,スキル!$A:$K,11,0),"ル",ROUND(F372/H372,1)))</f>
        <v>2</v>
      </c>
      <c r="J372" s="8">
        <f>IF(E372="","",IF(E372=VLOOKUP(A372,スキル!$A:$K,11,0),"Ｍ",ROUND(G372-I372,0)))</f>
        <v>2</v>
      </c>
      <c r="K372" s="6">
        <f ca="1">IF(E372="","",IF(E372=VLOOKUP(A372,スキル!$A:$K,11,0),"Ａ",IF(E372=VLOOKUP(A372,スキル!$A:$K,11,0)-1,0,SUM(OFFSET(スキル!$A$2,MATCH(A372,スキル!$A$3:$A$1048576,0),E372+4,1,5-E372)))))</f>
        <v>28</v>
      </c>
      <c r="L372" s="8">
        <f ca="1">IF(E372="",VLOOKUP(A372,スキル!$A:$K,10,0),IF(E372=VLOOKUP(A372,スキル!$A:$K,11,0),"Ｘ",J372+K372))</f>
        <v>30</v>
      </c>
      <c r="M372" s="9">
        <f>IF(C372="イベ","-",VLOOKUP(A372,スキル!$A:$K,10,0)*IF(C372="ハピ",10000,30000))</f>
        <v>1080000</v>
      </c>
      <c r="N372" s="9">
        <f t="shared" ca="1" si="0"/>
        <v>180000</v>
      </c>
      <c r="O372" s="9">
        <f ca="1">IF(C372="イベ","-",IF(E372=VLOOKUP(A372,スキル!$A:$K,11,0),0,IF(C372="ハピ",L372*10000,L372*30000)))</f>
        <v>900000</v>
      </c>
      <c r="P372" s="12" t="s">
        <v>49</v>
      </c>
    </row>
    <row r="373" spans="1:16" ht="18" customHeight="1">
      <c r="A373" s="11">
        <v>371</v>
      </c>
      <c r="B373" s="11">
        <v>96</v>
      </c>
      <c r="C373" s="12" t="s">
        <v>39</v>
      </c>
      <c r="D373" s="12" t="s">
        <v>576</v>
      </c>
      <c r="E373" s="11">
        <v>2</v>
      </c>
      <c r="F373" s="11">
        <v>50</v>
      </c>
      <c r="G373" s="6">
        <f>IF(E373="","",IF(E373=VLOOKUP(A373,スキル!$A:$K,11,0),"ス",VLOOKUP(A373,スキル!$A:$J,E373+4,FALSE)))</f>
        <v>2</v>
      </c>
      <c r="H373" s="6">
        <f>IF(E373="","",IF(E373=VLOOKUP(A373,スキル!$A:$K,11,0),"キ",100/G373))</f>
        <v>50</v>
      </c>
      <c r="I373" s="6">
        <f>IF(E373="","",IF(E373=VLOOKUP(A373,スキル!$A:$K,11,0),"ル",ROUND(F373/H373,1)))</f>
        <v>1</v>
      </c>
      <c r="J373" s="8">
        <f>IF(E373="","",IF(E373=VLOOKUP(A373,スキル!$A:$K,11,0),"Ｍ",ROUND(G373-I373,0)))</f>
        <v>1</v>
      </c>
      <c r="K373" s="6">
        <f ca="1">IF(E373="","",IF(E373=VLOOKUP(A373,スキル!$A:$K,11,0),"Ａ",IF(E373=VLOOKUP(A373,スキル!$A:$K,11,0)-1,0,SUM(OFFSET(スキル!$A$2,MATCH(A373,スキル!$A$3:$A$1048576,0),E373+4,1,5-E373)))))</f>
        <v>32</v>
      </c>
      <c r="L373" s="8">
        <f ca="1">IF(E373="",VLOOKUP(A373,スキル!$A:$K,10,0),IF(E373=VLOOKUP(A373,スキル!$A:$K,11,0),"Ｘ",J373+K373))</f>
        <v>33</v>
      </c>
      <c r="M373" s="9">
        <f>IF(C373="イベ","-",VLOOKUP(A373,スキル!$A:$K,10,0)*IF(C373="ハピ",10000,30000))</f>
        <v>1080000</v>
      </c>
      <c r="N373" s="9">
        <f t="shared" ca="1" si="0"/>
        <v>90000</v>
      </c>
      <c r="O373" s="9">
        <f ca="1">IF(C373="イベ","-",IF(E373=VLOOKUP(A373,スキル!$A:$K,11,0),0,IF(C373="ハピ",L373*10000,L373*30000)))</f>
        <v>990000</v>
      </c>
      <c r="P373" s="12" t="s">
        <v>577</v>
      </c>
    </row>
    <row r="374" spans="1:16" ht="18" customHeight="1">
      <c r="A374" s="11">
        <v>372</v>
      </c>
      <c r="B374" s="12"/>
      <c r="C374" s="12" t="s">
        <v>47</v>
      </c>
      <c r="D374" s="12" t="s">
        <v>578</v>
      </c>
      <c r="E374" s="11">
        <v>2</v>
      </c>
      <c r="F374" s="11">
        <v>0</v>
      </c>
      <c r="G374" s="6">
        <f>IF(E374="","",IF(E374=VLOOKUP(A374,スキル!$A:$K,11,0),"ス",VLOOKUP(A374,スキル!$A:$J,E374+4,FALSE)))</f>
        <v>2</v>
      </c>
      <c r="H374" s="6">
        <f>IF(E374="","",IF(E374=VLOOKUP(A374,スキル!$A:$K,11,0),"キ",100/G374))</f>
        <v>50</v>
      </c>
      <c r="I374" s="6">
        <f>IF(E374="","",IF(E374=VLOOKUP(A374,スキル!$A:$K,11,0),"ル",ROUND(F374/H374,1)))</f>
        <v>0</v>
      </c>
      <c r="J374" s="8">
        <f>IF(E374="","",IF(E374=VLOOKUP(A374,スキル!$A:$K,11,0),"Ｍ",ROUND(G374-I374,0)))</f>
        <v>2</v>
      </c>
      <c r="K374" s="6">
        <f ca="1">IF(E374="","",IF(E374=VLOOKUP(A374,スキル!$A:$K,11,0),"Ａ",IF(E374=VLOOKUP(A374,スキル!$A:$K,11,0)-1,0,SUM(OFFSET(スキル!$A$2,MATCH(A374,スキル!$A$3:$A$1048576,0),E374+4,1,5-E374)))))</f>
        <v>25</v>
      </c>
      <c r="L374" s="8">
        <f ca="1">IF(E374="",VLOOKUP(A374,スキル!$A:$K,10,0),IF(E374=VLOOKUP(A374,スキル!$A:$K,11,0),"Ｘ",J374+K374))</f>
        <v>27</v>
      </c>
      <c r="M374" s="9">
        <f>IF(C374="イベ","-",VLOOKUP(A374,スキル!$A:$K,10,0)*IF(C374="ハピ",10000,30000))</f>
        <v>870000</v>
      </c>
      <c r="N374" s="9">
        <f t="shared" ca="1" si="0"/>
        <v>60000</v>
      </c>
      <c r="O374" s="9">
        <f ca="1">IF(C374="イベ","-",IF(E374=VLOOKUP(A374,スキル!$A:$K,11,0),0,IF(C374="ハピ",L374*10000,L374*30000)))</f>
        <v>810000</v>
      </c>
      <c r="P374" s="12" t="s">
        <v>579</v>
      </c>
    </row>
    <row r="375" spans="1:16" ht="18" customHeight="1">
      <c r="A375" s="11">
        <v>373</v>
      </c>
      <c r="B375" s="11">
        <v>97</v>
      </c>
      <c r="C375" s="12" t="s">
        <v>39</v>
      </c>
      <c r="D375" s="12" t="s">
        <v>580</v>
      </c>
      <c r="E375" s="11">
        <v>3</v>
      </c>
      <c r="F375" s="11">
        <v>50</v>
      </c>
      <c r="G375" s="6">
        <f>IF(E375="","",IF(E375=VLOOKUP(A375,スキル!$A:$K,11,0),"ス",VLOOKUP(A375,スキル!$A:$J,E375+4,FALSE)))</f>
        <v>4</v>
      </c>
      <c r="H375" s="6">
        <f>IF(E375="","",IF(E375=VLOOKUP(A375,スキル!$A:$K,11,0),"キ",100/G375))</f>
        <v>25</v>
      </c>
      <c r="I375" s="6">
        <f>IF(E375="","",IF(E375=VLOOKUP(A375,スキル!$A:$K,11,0),"ル",ROUND(F375/H375,1)))</f>
        <v>2</v>
      </c>
      <c r="J375" s="8">
        <f>IF(E375="","",IF(E375=VLOOKUP(A375,スキル!$A:$K,11,0),"Ｍ",ROUND(G375-I375,0)))</f>
        <v>2</v>
      </c>
      <c r="K375" s="6">
        <f ca="1">IF(E375="","",IF(E375=VLOOKUP(A375,スキル!$A:$K,11,0),"Ａ",IF(E375=VLOOKUP(A375,スキル!$A:$K,11,0)-1,0,SUM(OFFSET(スキル!$A$2,MATCH(A375,スキル!$A$3:$A$1048576,0),E375+4,1,5-E375)))))</f>
        <v>24</v>
      </c>
      <c r="L375" s="8">
        <f ca="1">IF(E375="",VLOOKUP(A375,スキル!$A:$K,10,0),IF(E375=VLOOKUP(A375,スキル!$A:$K,11,0),"Ｘ",J375+K375))</f>
        <v>26</v>
      </c>
      <c r="M375" s="9">
        <f>IF(C375="イベ","-",VLOOKUP(A375,スキル!$A:$K,10,0)*IF(C375="ハピ",10000,30000))</f>
        <v>960000</v>
      </c>
      <c r="N375" s="9">
        <f t="shared" ca="1" si="0"/>
        <v>180000</v>
      </c>
      <c r="O375" s="9">
        <f ca="1">IF(C375="イベ","-",IF(E375=VLOOKUP(A375,スキル!$A:$K,11,0),0,IF(C375="ハピ",L375*10000,L375*30000)))</f>
        <v>780000</v>
      </c>
      <c r="P375" s="12" t="s">
        <v>581</v>
      </c>
    </row>
    <row r="376" spans="1:16" ht="18" customHeight="1">
      <c r="A376" s="11">
        <v>374</v>
      </c>
      <c r="B376" s="11">
        <v>98</v>
      </c>
      <c r="C376" s="12" t="s">
        <v>39</v>
      </c>
      <c r="D376" s="12" t="s">
        <v>582</v>
      </c>
      <c r="E376" s="11">
        <v>4</v>
      </c>
      <c r="F376" s="11">
        <v>42</v>
      </c>
      <c r="G376" s="6">
        <f>IF(E376="","",IF(E376=VLOOKUP(A376,スキル!$A:$K,11,0),"ス",VLOOKUP(A376,スキル!$A:$J,E376+4,FALSE)))</f>
        <v>7</v>
      </c>
      <c r="H376" s="6">
        <f>IF(E376="","",IF(E376=VLOOKUP(A376,スキル!$A:$K,11,0),"キ",100/G376))</f>
        <v>14.285714285714286</v>
      </c>
      <c r="I376" s="6">
        <f>IF(E376="","",IF(E376=VLOOKUP(A376,スキル!$A:$K,11,0),"ル",ROUND(F376/H376,1)))</f>
        <v>2.9</v>
      </c>
      <c r="J376" s="8">
        <f>IF(E376="","",IF(E376=VLOOKUP(A376,スキル!$A:$K,11,0),"Ｍ",ROUND(G376-I376,0)))</f>
        <v>4</v>
      </c>
      <c r="K376" s="6">
        <f ca="1">IF(E376="","",IF(E376=VLOOKUP(A376,スキル!$A:$K,11,0),"Ａ",IF(E376=VLOOKUP(A376,スキル!$A:$K,11,0)-1,0,SUM(OFFSET(スキル!$A$2,MATCH(A376,スキル!$A$3:$A$1048576,0),E376+4,1,5-E376)))))</f>
        <v>14</v>
      </c>
      <c r="L376" s="8">
        <f ca="1">IF(E376="",VLOOKUP(A376,スキル!$A:$K,10,0),IF(E376=VLOOKUP(A376,スキル!$A:$K,11,0),"Ｘ",J376+K376))</f>
        <v>18</v>
      </c>
      <c r="M376" s="9">
        <f>IF(C376="イベ","-",VLOOKUP(A376,スキル!$A:$K,10,0)*IF(C376="ハピ",10000,30000))</f>
        <v>870000</v>
      </c>
      <c r="N376" s="9">
        <f t="shared" ca="1" si="0"/>
        <v>330000</v>
      </c>
      <c r="O376" s="9">
        <f ca="1">IF(C376="イベ","-",IF(E376=VLOOKUP(A376,スキル!$A:$K,11,0),0,IF(C376="ハピ",L376*10000,L376*30000)))</f>
        <v>540000</v>
      </c>
      <c r="P376" s="12" t="s">
        <v>583</v>
      </c>
    </row>
    <row r="377" spans="1:16" ht="18" customHeight="1">
      <c r="A377" s="11">
        <v>375</v>
      </c>
      <c r="B377" s="12"/>
      <c r="C377" s="12" t="s">
        <v>47</v>
      </c>
      <c r="D377" s="12" t="s">
        <v>584</v>
      </c>
      <c r="E377" s="11">
        <v>1</v>
      </c>
      <c r="F377" s="11">
        <v>0</v>
      </c>
      <c r="G377" s="6">
        <f>IF(E377="","",IF(E377=VLOOKUP(A377,スキル!$A:$K,11,0),"ス",VLOOKUP(A377,スキル!$A:$J,E377+4,FALSE)))</f>
        <v>1</v>
      </c>
      <c r="H377" s="6">
        <f>IF(E377="","",IF(E377=VLOOKUP(A377,スキル!$A:$K,11,0),"キ",100/G377))</f>
        <v>100</v>
      </c>
      <c r="I377" s="6">
        <f>IF(E377="","",IF(E377=VLOOKUP(A377,スキル!$A:$K,11,0),"ル",ROUND(F377/H377,1)))</f>
        <v>0</v>
      </c>
      <c r="J377" s="8">
        <f>IF(E377="","",IF(E377=VLOOKUP(A377,スキル!$A:$K,11,0),"Ｍ",ROUND(G377-I377,0)))</f>
        <v>1</v>
      </c>
      <c r="K377" s="6">
        <f ca="1">IF(E377="","",IF(E377=VLOOKUP(A377,スキル!$A:$K,11,0),"Ａ",IF(E377=VLOOKUP(A377,スキル!$A:$K,11,0)-1,0,SUM(OFFSET(スキル!$A$2,MATCH(A377,スキル!$A$3:$A$1048576,0),E377+4,1,5-E377)))))</f>
        <v>34</v>
      </c>
      <c r="L377" s="8">
        <f ca="1">IF(E377="",VLOOKUP(A377,スキル!$A:$K,10,0),IF(E377=VLOOKUP(A377,スキル!$A:$K,11,0),"Ｘ",J377+K377))</f>
        <v>35</v>
      </c>
      <c r="M377" s="9">
        <f>IF(C377="イベ","-",VLOOKUP(A377,スキル!$A:$K,10,0)*IF(C377="ハピ",10000,30000))</f>
        <v>1080000</v>
      </c>
      <c r="N377" s="9">
        <f t="shared" ca="1" si="0"/>
        <v>30000</v>
      </c>
      <c r="O377" s="9">
        <f ca="1">IF(C377="イベ","-",IF(E377=VLOOKUP(A377,スキル!$A:$K,11,0),0,IF(C377="ハピ",L377*10000,L377*30000)))</f>
        <v>1050000</v>
      </c>
      <c r="P377" s="12" t="s">
        <v>585</v>
      </c>
    </row>
    <row r="378" spans="1:16" ht="18" customHeight="1">
      <c r="A378" s="11">
        <v>376</v>
      </c>
      <c r="B378" s="12"/>
      <c r="C378" s="12" t="s">
        <v>47</v>
      </c>
      <c r="D378" s="12" t="s">
        <v>586</v>
      </c>
      <c r="E378" s="11">
        <v>3</v>
      </c>
      <c r="F378" s="11">
        <v>0</v>
      </c>
      <c r="G378" s="6">
        <f>IF(E378="","",IF(E378=VLOOKUP(A378,スキル!$A:$K,11,0),"ス",VLOOKUP(A378,スキル!$A:$J,E378+4,FALSE)))</f>
        <v>4</v>
      </c>
      <c r="H378" s="6">
        <f>IF(E378="","",IF(E378=VLOOKUP(A378,スキル!$A:$K,11,0),"キ",100/G378))</f>
        <v>25</v>
      </c>
      <c r="I378" s="6">
        <f>IF(E378="","",IF(E378=VLOOKUP(A378,スキル!$A:$K,11,0),"ル",ROUND(F378/H378,1)))</f>
        <v>0</v>
      </c>
      <c r="J378" s="8">
        <f>IF(E378="","",IF(E378=VLOOKUP(A378,スキル!$A:$K,11,0),"Ｍ",ROUND(G378-I378,0)))</f>
        <v>4</v>
      </c>
      <c r="K378" s="6">
        <f ca="1">IF(E378="","",IF(E378=VLOOKUP(A378,スキル!$A:$K,11,0),"Ａ",IF(E378=VLOOKUP(A378,スキル!$A:$K,11,0)-1,0,SUM(OFFSET(スキル!$A$2,MATCH(A378,スキル!$A$3:$A$1048576,0),E378+4,1,5-E378)))))</f>
        <v>24</v>
      </c>
      <c r="L378" s="8">
        <f ca="1">IF(E378="",VLOOKUP(A378,スキル!$A:$K,10,0),IF(E378=VLOOKUP(A378,スキル!$A:$K,11,0),"Ｘ",J378+K378))</f>
        <v>28</v>
      </c>
      <c r="M378" s="9">
        <f>IF(C378="イベ","-",VLOOKUP(A378,スキル!$A:$K,10,0)*IF(C378="ハピ",10000,30000))</f>
        <v>960000</v>
      </c>
      <c r="N378" s="9">
        <f t="shared" ca="1" si="0"/>
        <v>120000</v>
      </c>
      <c r="O378" s="9">
        <f ca="1">IF(C378="イベ","-",IF(E378=VLOOKUP(A378,スキル!$A:$K,11,0),0,IF(C378="ハピ",L378*10000,L378*30000)))</f>
        <v>840000</v>
      </c>
      <c r="P378" s="12" t="s">
        <v>38</v>
      </c>
    </row>
    <row r="379" spans="1:16" ht="18" customHeight="1">
      <c r="A379" s="11">
        <v>377</v>
      </c>
      <c r="B379" s="12"/>
      <c r="C379" s="12" t="s">
        <v>47</v>
      </c>
      <c r="D379" s="12" t="s">
        <v>587</v>
      </c>
      <c r="E379" s="11">
        <v>2</v>
      </c>
      <c r="F379" s="11">
        <v>0</v>
      </c>
      <c r="G379" s="6">
        <f>IF(E379="","",IF(E379=VLOOKUP(A379,スキル!$A:$K,11,0),"ス",VLOOKUP(A379,スキル!$A:$J,E379+4,FALSE)))</f>
        <v>2</v>
      </c>
      <c r="H379" s="6">
        <f>IF(E379="","",IF(E379=VLOOKUP(A379,スキル!$A:$K,11,0),"キ",100/G379))</f>
        <v>50</v>
      </c>
      <c r="I379" s="6">
        <f>IF(E379="","",IF(E379=VLOOKUP(A379,スキル!$A:$K,11,0),"ル",ROUND(F379/H379,1)))</f>
        <v>0</v>
      </c>
      <c r="J379" s="8">
        <f>IF(E379="","",IF(E379=VLOOKUP(A379,スキル!$A:$K,11,0),"Ｍ",ROUND(G379-I379,0)))</f>
        <v>2</v>
      </c>
      <c r="K379" s="6">
        <f ca="1">IF(E379="","",IF(E379=VLOOKUP(A379,スキル!$A:$K,11,0),"Ａ",IF(E379=VLOOKUP(A379,スキル!$A:$K,11,0)-1,0,SUM(OFFSET(スキル!$A$2,MATCH(A379,スキル!$A$3:$A$1048576,0),E379+4,1,5-E379)))))</f>
        <v>25</v>
      </c>
      <c r="L379" s="8">
        <f ca="1">IF(E379="",VLOOKUP(A379,スキル!$A:$K,10,0),IF(E379=VLOOKUP(A379,スキル!$A:$K,11,0),"Ｘ",J379+K379))</f>
        <v>27</v>
      </c>
      <c r="M379" s="9">
        <f>IF(C379="イベ","-",VLOOKUP(A379,スキル!$A:$K,10,0)*IF(C379="ハピ",10000,30000))</f>
        <v>870000</v>
      </c>
      <c r="N379" s="9">
        <f t="shared" ca="1" si="0"/>
        <v>60000</v>
      </c>
      <c r="O379" s="9">
        <f ca="1">IF(C379="イベ","-",IF(E379=VLOOKUP(A379,スキル!$A:$K,11,0),0,IF(C379="ハピ",L379*10000,L379*30000)))</f>
        <v>810000</v>
      </c>
      <c r="P379" s="12" t="s">
        <v>44</v>
      </c>
    </row>
    <row r="380" spans="1:16" ht="18" customHeight="1">
      <c r="A380" s="11">
        <v>378</v>
      </c>
      <c r="B380" s="12"/>
      <c r="C380" s="12" t="s">
        <v>47</v>
      </c>
      <c r="D380" s="12" t="s">
        <v>588</v>
      </c>
      <c r="E380" s="11">
        <v>2</v>
      </c>
      <c r="F380" s="11">
        <v>0</v>
      </c>
      <c r="G380" s="6">
        <f>IF(E380="","",IF(E380=VLOOKUP(A380,スキル!$A:$K,11,0),"ス",VLOOKUP(A380,スキル!$A:$J,E380+4,FALSE)))</f>
        <v>2</v>
      </c>
      <c r="H380" s="6">
        <f>IF(E380="","",IF(E380=VLOOKUP(A380,スキル!$A:$K,11,0),"キ",100/G380))</f>
        <v>50</v>
      </c>
      <c r="I380" s="6">
        <f>IF(E380="","",IF(E380=VLOOKUP(A380,スキル!$A:$K,11,0),"ル",ROUND(F380/H380,1)))</f>
        <v>0</v>
      </c>
      <c r="J380" s="8">
        <f>IF(E380="","",IF(E380=VLOOKUP(A380,スキル!$A:$K,11,0),"Ｍ",ROUND(G380-I380,0)))</f>
        <v>2</v>
      </c>
      <c r="K380" s="6">
        <f ca="1">IF(E380="","",IF(E380=VLOOKUP(A380,スキル!$A:$K,11,0),"Ａ",IF(E380=VLOOKUP(A380,スキル!$A:$K,11,0)-1,0,SUM(OFFSET(スキル!$A$2,MATCH(A380,スキル!$A$3:$A$1048576,0),E380+4,1,5-E380)))))</f>
        <v>25</v>
      </c>
      <c r="L380" s="8">
        <f ca="1">IF(E380="",VLOOKUP(A380,スキル!$A:$K,10,0),IF(E380=VLOOKUP(A380,スキル!$A:$K,11,0),"Ｘ",J380+K380))</f>
        <v>27</v>
      </c>
      <c r="M380" s="9">
        <f>IF(C380="イベ","-",VLOOKUP(A380,スキル!$A:$K,10,0)*IF(C380="ハピ",10000,30000))</f>
        <v>870000</v>
      </c>
      <c r="N380" s="9">
        <f t="shared" ca="1" si="0"/>
        <v>60000</v>
      </c>
      <c r="O380" s="9">
        <f ca="1">IF(C380="イベ","-",IF(E380=VLOOKUP(A380,スキル!$A:$K,11,0),0,IF(C380="ハピ",L380*10000,L380*30000)))</f>
        <v>810000</v>
      </c>
      <c r="P380" s="12" t="s">
        <v>589</v>
      </c>
    </row>
    <row r="381" spans="1:16" ht="18" customHeight="1">
      <c r="A381" s="11">
        <v>379</v>
      </c>
      <c r="B381" s="11">
        <v>99</v>
      </c>
      <c r="C381" s="12" t="s">
        <v>39</v>
      </c>
      <c r="D381" s="12" t="s">
        <v>590</v>
      </c>
      <c r="E381" s="11">
        <v>2</v>
      </c>
      <c r="F381" s="11">
        <v>50</v>
      </c>
      <c r="G381" s="6">
        <f>IF(E381="","",IF(E381=VLOOKUP(A381,スキル!$A:$K,11,0),"ス",VLOOKUP(A381,スキル!$A:$J,E381+4,FALSE)))</f>
        <v>2</v>
      </c>
      <c r="H381" s="6">
        <f>IF(E381="","",IF(E381=VLOOKUP(A381,スキル!$A:$K,11,0),"キ",100/G381))</f>
        <v>50</v>
      </c>
      <c r="I381" s="6">
        <f>IF(E381="","",IF(E381=VLOOKUP(A381,スキル!$A:$K,11,0),"ル",ROUND(F381/H381,1)))</f>
        <v>1</v>
      </c>
      <c r="J381" s="8">
        <f>IF(E381="","",IF(E381=VLOOKUP(A381,スキル!$A:$K,11,0),"Ｍ",ROUND(G381-I381,0)))</f>
        <v>1</v>
      </c>
      <c r="K381" s="6">
        <f ca="1">IF(E381="","",IF(E381=VLOOKUP(A381,スキル!$A:$K,11,0),"Ａ",IF(E381=VLOOKUP(A381,スキル!$A:$K,11,0)-1,0,SUM(OFFSET(スキル!$A$2,MATCH(A381,スキル!$A$3:$A$1048576,0),E381+4,1,5-E381)))))</f>
        <v>25</v>
      </c>
      <c r="L381" s="8">
        <f ca="1">IF(E381="",VLOOKUP(A381,スキル!$A:$K,10,0),IF(E381=VLOOKUP(A381,スキル!$A:$K,11,0),"Ｘ",J381+K381))</f>
        <v>26</v>
      </c>
      <c r="M381" s="9">
        <f>IF(C381="イベ","-",VLOOKUP(A381,スキル!$A:$K,10,0)*IF(C381="ハピ",10000,30000))</f>
        <v>870000</v>
      </c>
      <c r="N381" s="9">
        <f t="shared" ca="1" si="0"/>
        <v>90000</v>
      </c>
      <c r="O381" s="9">
        <f ca="1">IF(C381="イベ","-",IF(E381=VLOOKUP(A381,スキル!$A:$K,11,0),0,IF(C381="ハピ",L381*10000,L381*30000)))</f>
        <v>780000</v>
      </c>
      <c r="P381" s="12" t="s">
        <v>591</v>
      </c>
    </row>
    <row r="382" spans="1:16" ht="18" customHeight="1">
      <c r="A382" s="11">
        <v>380</v>
      </c>
      <c r="B382" s="12"/>
      <c r="C382" s="12" t="s">
        <v>47</v>
      </c>
      <c r="D382" s="12" t="s">
        <v>592</v>
      </c>
      <c r="E382" s="11">
        <v>1</v>
      </c>
      <c r="F382" s="11">
        <v>0</v>
      </c>
      <c r="G382" s="6">
        <f>IF(E382="","",IF(E382=VLOOKUP(A382,スキル!$A:$K,11,0),"ス",VLOOKUP(A382,スキル!$A:$J,E382+4,FALSE)))</f>
        <v>1</v>
      </c>
      <c r="H382" s="6">
        <f>IF(E382="","",IF(E382=VLOOKUP(A382,スキル!$A:$K,11,0),"キ",100/G382))</f>
        <v>100</v>
      </c>
      <c r="I382" s="6">
        <f>IF(E382="","",IF(E382=VLOOKUP(A382,スキル!$A:$K,11,0),"ル",ROUND(F382/H382,1)))</f>
        <v>0</v>
      </c>
      <c r="J382" s="8">
        <f>IF(E382="","",IF(E382=VLOOKUP(A382,スキル!$A:$K,11,0),"Ｍ",ROUND(G382-I382,0)))</f>
        <v>1</v>
      </c>
      <c r="K382" s="6">
        <f ca="1">IF(E382="","",IF(E382=VLOOKUP(A382,スキル!$A:$K,11,0),"Ａ",IF(E382=VLOOKUP(A382,スキル!$A:$K,11,0)-1,0,SUM(OFFSET(スキル!$A$2,MATCH(A382,スキル!$A$3:$A$1048576,0),E382+4,1,5-E382)))))</f>
        <v>30</v>
      </c>
      <c r="L382" s="8">
        <f ca="1">IF(E382="",VLOOKUP(A382,スキル!$A:$K,10,0),IF(E382=VLOOKUP(A382,スキル!$A:$K,11,0),"Ｘ",J382+K382))</f>
        <v>31</v>
      </c>
      <c r="M382" s="9">
        <f>IF(C382="イベ","-",VLOOKUP(A382,スキル!$A:$K,10,0)*IF(C382="ハピ",10000,30000))</f>
        <v>960000</v>
      </c>
      <c r="N382" s="9">
        <f t="shared" ca="1" si="0"/>
        <v>30000</v>
      </c>
      <c r="O382" s="9">
        <f ca="1">IF(C382="イベ","-",IF(E382=VLOOKUP(A382,スキル!$A:$K,11,0),0,IF(C382="ハピ",L382*10000,L382*30000)))</f>
        <v>930000</v>
      </c>
      <c r="P382" s="12" t="s">
        <v>89</v>
      </c>
    </row>
    <row r="383" spans="1:16" ht="18" customHeight="1">
      <c r="A383" s="11">
        <v>381</v>
      </c>
      <c r="B383" s="12"/>
      <c r="C383" s="12" t="s">
        <v>47</v>
      </c>
      <c r="D383" s="12" t="s">
        <v>593</v>
      </c>
      <c r="E383" s="11">
        <v>2</v>
      </c>
      <c r="F383" s="11">
        <v>50</v>
      </c>
      <c r="G383" s="6">
        <f>IF(E383="","",IF(E383=VLOOKUP(A383,スキル!$A:$K,11,0),"ス",VLOOKUP(A383,スキル!$A:$J,E383+4,FALSE)))</f>
        <v>2</v>
      </c>
      <c r="H383" s="6">
        <f>IF(E383="","",IF(E383=VLOOKUP(A383,スキル!$A:$K,11,0),"キ",100/G383))</f>
        <v>50</v>
      </c>
      <c r="I383" s="6">
        <f>IF(E383="","",IF(E383=VLOOKUP(A383,スキル!$A:$K,11,0),"ル",ROUND(F383/H383,1)))</f>
        <v>1</v>
      </c>
      <c r="J383" s="8">
        <f>IF(E383="","",IF(E383=VLOOKUP(A383,スキル!$A:$K,11,0),"Ｍ",ROUND(G383-I383,0)))</f>
        <v>1</v>
      </c>
      <c r="K383" s="6">
        <f ca="1">IF(E383="","",IF(E383=VLOOKUP(A383,スキル!$A:$K,11,0),"Ａ",IF(E383=VLOOKUP(A383,スキル!$A:$K,11,0)-1,0,SUM(OFFSET(スキル!$A$2,MATCH(A383,スキル!$A$3:$A$1048576,0),E383+4,1,5-E383)))))</f>
        <v>32</v>
      </c>
      <c r="L383" s="8">
        <f ca="1">IF(E383="",VLOOKUP(A383,スキル!$A:$K,10,0),IF(E383=VLOOKUP(A383,スキル!$A:$K,11,0),"Ｘ",J383+K383))</f>
        <v>33</v>
      </c>
      <c r="M383" s="9">
        <f>IF(C383="イベ","-",VLOOKUP(A383,スキル!$A:$K,10,0)*IF(C383="ハピ",10000,30000))</f>
        <v>1080000</v>
      </c>
      <c r="N383" s="9">
        <f t="shared" ca="1" si="0"/>
        <v>90000</v>
      </c>
      <c r="O383" s="9">
        <f ca="1">IF(C383="イベ","-",IF(E383=VLOOKUP(A383,スキル!$A:$K,11,0),0,IF(C383="ハピ",L383*10000,L383*30000)))</f>
        <v>990000</v>
      </c>
      <c r="P383" s="12" t="s">
        <v>89</v>
      </c>
    </row>
    <row r="384" spans="1:16" ht="18" customHeight="1">
      <c r="A384" s="11">
        <v>382</v>
      </c>
      <c r="B384" s="12"/>
      <c r="C384" s="12" t="s">
        <v>47</v>
      </c>
      <c r="D384" s="12" t="s">
        <v>594</v>
      </c>
      <c r="E384" s="11">
        <v>1</v>
      </c>
      <c r="F384" s="11">
        <v>0</v>
      </c>
      <c r="G384" s="6">
        <f>IF(E384="","",IF(E384=VLOOKUP(A384,スキル!$A:$K,11,0),"ス",VLOOKUP(A384,スキル!$A:$J,E384+4,FALSE)))</f>
        <v>1</v>
      </c>
      <c r="H384" s="6">
        <f>IF(E384="","",IF(E384=VLOOKUP(A384,スキル!$A:$K,11,0),"キ",100/G384))</f>
        <v>100</v>
      </c>
      <c r="I384" s="6">
        <f>IF(E384="","",IF(E384=VLOOKUP(A384,スキル!$A:$K,11,0),"ル",ROUND(F384/H384,1)))</f>
        <v>0</v>
      </c>
      <c r="J384" s="8">
        <f>IF(E384="","",IF(E384=VLOOKUP(A384,スキル!$A:$K,11,0),"Ｍ",ROUND(G384-I384,0)))</f>
        <v>1</v>
      </c>
      <c r="K384" s="6">
        <f ca="1">IF(E384="","",IF(E384=VLOOKUP(A384,スキル!$A:$K,11,0),"Ａ",IF(E384=VLOOKUP(A384,スキル!$A:$K,11,0)-1,0,SUM(OFFSET(スキル!$A$2,MATCH(A384,スキル!$A$3:$A$1048576,0),E384+4,1,5-E384)))))</f>
        <v>27</v>
      </c>
      <c r="L384" s="8">
        <f ca="1">IF(E384="",VLOOKUP(A384,スキル!$A:$K,10,0),IF(E384=VLOOKUP(A384,スキル!$A:$K,11,0),"Ｘ",J384+K384))</f>
        <v>28</v>
      </c>
      <c r="M384" s="9">
        <f>IF(C384="イベ","-",VLOOKUP(A384,スキル!$A:$K,10,0)*IF(C384="ハピ",10000,30000))</f>
        <v>870000</v>
      </c>
      <c r="N384" s="9">
        <f t="shared" ca="1" si="0"/>
        <v>30000</v>
      </c>
      <c r="O384" s="9">
        <f ca="1">IF(C384="イベ","-",IF(E384=VLOOKUP(A384,スキル!$A:$K,11,0),0,IF(C384="ハピ",L384*10000,L384*30000)))</f>
        <v>840000</v>
      </c>
      <c r="P384" s="12" t="s">
        <v>595</v>
      </c>
    </row>
    <row r="385" spans="1:16" ht="18" customHeight="1">
      <c r="A385" s="11">
        <v>383</v>
      </c>
      <c r="B385" s="12"/>
      <c r="C385" s="12" t="s">
        <v>47</v>
      </c>
      <c r="D385" s="12" t="s">
        <v>596</v>
      </c>
      <c r="E385" s="11">
        <v>2</v>
      </c>
      <c r="F385" s="11">
        <v>50</v>
      </c>
      <c r="G385" s="6">
        <f>IF(E385="","",IF(E385=VLOOKUP(A385,スキル!$A:$K,11,0),"ス",VLOOKUP(A385,スキル!$A:$J,E385+4,FALSE)))</f>
        <v>2</v>
      </c>
      <c r="H385" s="6">
        <f>IF(E385="","",IF(E385=VLOOKUP(A385,スキル!$A:$K,11,0),"キ",100/G385))</f>
        <v>50</v>
      </c>
      <c r="I385" s="6">
        <f>IF(E385="","",IF(E385=VLOOKUP(A385,スキル!$A:$K,11,0),"ル",ROUND(F385/H385,1)))</f>
        <v>1</v>
      </c>
      <c r="J385" s="8">
        <f>IF(E385="","",IF(E385=VLOOKUP(A385,スキル!$A:$K,11,0),"Ｍ",ROUND(G385-I385,0)))</f>
        <v>1</v>
      </c>
      <c r="K385" s="6">
        <f ca="1">IF(E385="","",IF(E385=VLOOKUP(A385,スキル!$A:$K,11,0),"Ａ",IF(E385=VLOOKUP(A385,スキル!$A:$K,11,0)-1,0,SUM(OFFSET(スキル!$A$2,MATCH(A385,スキル!$A$3:$A$1048576,0),E385+4,1,5-E385)))))</f>
        <v>28</v>
      </c>
      <c r="L385" s="8">
        <f ca="1">IF(E385="",VLOOKUP(A385,スキル!$A:$K,10,0),IF(E385=VLOOKUP(A385,スキル!$A:$K,11,0),"Ｘ",J385+K385))</f>
        <v>29</v>
      </c>
      <c r="M385" s="9">
        <f>IF(C385="イベ","-",VLOOKUP(A385,スキル!$A:$K,10,0)*IF(C385="ハピ",10000,30000))</f>
        <v>960000</v>
      </c>
      <c r="N385" s="9">
        <f t="shared" ca="1" si="0"/>
        <v>90000</v>
      </c>
      <c r="O385" s="9">
        <f ca="1">IF(C385="イベ","-",IF(E385=VLOOKUP(A385,スキル!$A:$K,11,0),0,IF(C385="ハピ",L385*10000,L385*30000)))</f>
        <v>870000</v>
      </c>
      <c r="P385" s="12" t="s">
        <v>597</v>
      </c>
    </row>
    <row r="386" spans="1:16" ht="18" customHeight="1">
      <c r="A386" s="11">
        <v>384</v>
      </c>
      <c r="B386" s="11">
        <v>100</v>
      </c>
      <c r="C386" s="12" t="s">
        <v>39</v>
      </c>
      <c r="D386" s="12" t="s">
        <v>598</v>
      </c>
      <c r="E386" s="12"/>
      <c r="F386" s="11">
        <v>0</v>
      </c>
      <c r="G386" s="6" t="str">
        <f>IF(E386="","",IF(E386=VLOOKUP(A386,スキル!$A:$K,11,0),"ス",VLOOKUP(A386,スキル!$A:$J,E386+4,FALSE)))</f>
        <v/>
      </c>
      <c r="H386" s="6" t="str">
        <f>IF(E386="","",IF(E386=VLOOKUP(A386,スキル!$A:$K,11,0),"キ",100/G386))</f>
        <v/>
      </c>
      <c r="I386" s="6" t="str">
        <f>IF(E386="","",IF(E386=VLOOKUP(A386,スキル!$A:$K,11,0),"ル",ROUND(F386/H386,1)))</f>
        <v/>
      </c>
      <c r="J386" s="8" t="str">
        <f>IF(E386="","",IF(E386=VLOOKUP(A386,スキル!$A:$K,11,0),"Ｍ",ROUND(G386-I386,0)))</f>
        <v/>
      </c>
      <c r="K386" s="6" t="str">
        <f ca="1">IF(E386="","",IF(E386=VLOOKUP(A386,スキル!$A:$K,11,0),"Ａ",IF(E386=VLOOKUP(A386,スキル!$A:$K,11,0)-1,0,SUM(OFFSET(スキル!$A$2,MATCH(A386,スキル!$A$3:$A$1048576,0),E386+4,1,5-E386)))))</f>
        <v/>
      </c>
      <c r="L386" s="8">
        <f>IF(E386="",VLOOKUP(A386,スキル!$A:$K,10,0),IF(E386=VLOOKUP(A386,スキル!$A:$K,11,0),"Ｘ",J386+K386))</f>
        <v>32</v>
      </c>
      <c r="M386" s="9">
        <f>IF(C386="イベ","-",VLOOKUP(A386,スキル!$A:$K,10,0)*IF(C386="ハピ",10000,30000))</f>
        <v>960000</v>
      </c>
      <c r="N386" s="9">
        <f t="shared" si="0"/>
        <v>0</v>
      </c>
      <c r="O386" s="9">
        <f>IF(C386="イベ","-",IF(E386=VLOOKUP(A386,スキル!$A:$K,11,0),0,IF(C386="ハピ",L386*10000,L386*30000)))</f>
        <v>960000</v>
      </c>
      <c r="P386" s="12" t="s">
        <v>13</v>
      </c>
    </row>
    <row r="387" spans="1:16" ht="18" customHeight="1">
      <c r="A387" s="11">
        <v>385</v>
      </c>
      <c r="B387" s="11">
        <v>101</v>
      </c>
      <c r="C387" s="12" t="s">
        <v>39</v>
      </c>
      <c r="D387" s="12" t="s">
        <v>599</v>
      </c>
      <c r="E387" s="11">
        <v>3</v>
      </c>
      <c r="F387" s="11">
        <v>0</v>
      </c>
      <c r="G387" s="6">
        <f>IF(E387="","",IF(E387=VLOOKUP(A387,スキル!$A:$K,11,0),"ス",VLOOKUP(A387,スキル!$A:$J,E387+4,FALSE)))</f>
        <v>4</v>
      </c>
      <c r="H387" s="6">
        <f>IF(E387="","",IF(E387=VLOOKUP(A387,スキル!$A:$K,11,0),"キ",100/G387))</f>
        <v>25</v>
      </c>
      <c r="I387" s="6">
        <f>IF(E387="","",IF(E387=VLOOKUP(A387,スキル!$A:$K,11,0),"ル",ROUND(F387/H387,1)))</f>
        <v>0</v>
      </c>
      <c r="J387" s="8">
        <f>IF(E387="","",IF(E387=VLOOKUP(A387,スキル!$A:$K,11,0),"Ｍ",ROUND(G387-I387,0)))</f>
        <v>4</v>
      </c>
      <c r="K387" s="6">
        <f ca="1">IF(E387="","",IF(E387=VLOOKUP(A387,スキル!$A:$K,11,0),"Ａ",IF(E387=VLOOKUP(A387,スキル!$A:$K,11,0)-1,0,SUM(OFFSET(スキル!$A$2,MATCH(A387,スキル!$A$3:$A$1048576,0),E387+4,1,5-E387)))))</f>
        <v>21</v>
      </c>
      <c r="L387" s="8">
        <f ca="1">IF(E387="",VLOOKUP(A387,スキル!$A:$K,10,0),IF(E387=VLOOKUP(A387,スキル!$A:$K,11,0),"Ｘ",J387+K387))</f>
        <v>25</v>
      </c>
      <c r="M387" s="9">
        <f>IF(C387="イベ","-",VLOOKUP(A387,スキル!$A:$K,10,0)*IF(C387="ハピ",10000,30000))</f>
        <v>870000</v>
      </c>
      <c r="N387" s="9">
        <f t="shared" ca="1" si="0"/>
        <v>120000</v>
      </c>
      <c r="O387" s="9">
        <f ca="1">IF(C387="イベ","-",IF(E387=VLOOKUP(A387,スキル!$A:$K,11,0),0,IF(C387="ハピ",L387*10000,L387*30000)))</f>
        <v>750000</v>
      </c>
      <c r="P387" s="12" t="s">
        <v>600</v>
      </c>
    </row>
    <row r="388" spans="1:16" ht="18" customHeight="1">
      <c r="A388" s="11">
        <v>386</v>
      </c>
      <c r="B388" s="12"/>
      <c r="C388" s="12" t="s">
        <v>47</v>
      </c>
      <c r="D388" s="12" t="s">
        <v>601</v>
      </c>
      <c r="E388" s="11">
        <v>3</v>
      </c>
      <c r="F388" s="11">
        <v>0</v>
      </c>
      <c r="G388" s="6">
        <f>IF(E388="","",IF(E388=VLOOKUP(A388,スキル!$A:$K,11,0),"ス",VLOOKUP(A388,スキル!$A:$J,E388+4,FALSE)))</f>
        <v>4</v>
      </c>
      <c r="H388" s="6">
        <f>IF(E388="","",IF(E388=VLOOKUP(A388,スキル!$A:$K,11,0),"キ",100/G388))</f>
        <v>25</v>
      </c>
      <c r="I388" s="6">
        <f>IF(E388="","",IF(E388=VLOOKUP(A388,スキル!$A:$K,11,0),"ル",ROUND(F388/H388,1)))</f>
        <v>0</v>
      </c>
      <c r="J388" s="8">
        <f>IF(E388="","",IF(E388=VLOOKUP(A388,スキル!$A:$K,11,0),"Ｍ",ROUND(G388-I388,0)))</f>
        <v>4</v>
      </c>
      <c r="K388" s="6">
        <f ca="1">IF(E388="","",IF(E388=VLOOKUP(A388,スキル!$A:$K,11,0),"Ａ",IF(E388=VLOOKUP(A388,スキル!$A:$K,11,0)-1,0,SUM(OFFSET(スキル!$A$2,MATCH(A388,スキル!$A$3:$A$1048576,0),E388+4,1,5-E388)))))</f>
        <v>28</v>
      </c>
      <c r="L388" s="8">
        <f ca="1">IF(E388="",VLOOKUP(A388,スキル!$A:$K,10,0),IF(E388=VLOOKUP(A388,スキル!$A:$K,11,0),"Ｘ",J388+K388))</f>
        <v>32</v>
      </c>
      <c r="M388" s="9">
        <f>IF(C388="イベ","-",VLOOKUP(A388,スキル!$A:$K,10,0)*IF(C388="ハピ",10000,30000))</f>
        <v>1080000</v>
      </c>
      <c r="N388" s="9">
        <f t="shared" ca="1" si="0"/>
        <v>120000</v>
      </c>
      <c r="O388" s="9">
        <f ca="1">IF(C388="イベ","-",IF(E388=VLOOKUP(A388,スキル!$A:$K,11,0),0,IF(C388="ハピ",L388*10000,L388*30000)))</f>
        <v>960000</v>
      </c>
      <c r="P388" s="12" t="s">
        <v>585</v>
      </c>
    </row>
    <row r="389" spans="1:16" ht="18" customHeight="1">
      <c r="A389" s="11">
        <v>387</v>
      </c>
      <c r="B389" s="12"/>
      <c r="C389" s="12" t="s">
        <v>47</v>
      </c>
      <c r="D389" s="12" t="s">
        <v>602</v>
      </c>
      <c r="E389" s="11">
        <v>2</v>
      </c>
      <c r="F389" s="11">
        <v>50</v>
      </c>
      <c r="G389" s="6">
        <f>IF(E389="","",IF(E389=VLOOKUP(A389,スキル!$A:$K,11,0),"ス",VLOOKUP(A389,スキル!$A:$J,E389+4,FALSE)))</f>
        <v>2</v>
      </c>
      <c r="H389" s="6">
        <f>IF(E389="","",IF(E389=VLOOKUP(A389,スキル!$A:$K,11,0),"キ",100/G389))</f>
        <v>50</v>
      </c>
      <c r="I389" s="6">
        <f>IF(E389="","",IF(E389=VLOOKUP(A389,スキル!$A:$K,11,0),"ル",ROUND(F389/H389,1)))</f>
        <v>1</v>
      </c>
      <c r="J389" s="8">
        <f>IF(E389="","",IF(E389=VLOOKUP(A389,スキル!$A:$K,11,0),"Ｍ",ROUND(G389-I389,0)))</f>
        <v>1</v>
      </c>
      <c r="K389" s="6">
        <f ca="1">IF(E389="","",IF(E389=VLOOKUP(A389,スキル!$A:$K,11,0),"Ａ",IF(E389=VLOOKUP(A389,スキル!$A:$K,11,0)-1,0,SUM(OFFSET(スキル!$A$2,MATCH(A389,スキル!$A$3:$A$1048576,0),E389+4,1,5-E389)))))</f>
        <v>32</v>
      </c>
      <c r="L389" s="8">
        <f ca="1">IF(E389="",VLOOKUP(A389,スキル!$A:$K,10,0),IF(E389=VLOOKUP(A389,スキル!$A:$K,11,0),"Ｘ",J389+K389))</f>
        <v>33</v>
      </c>
      <c r="M389" s="9">
        <f>IF(C389="イベ","-",VLOOKUP(A389,スキル!$A:$K,10,0)*IF(C389="ハピ",10000,30000))</f>
        <v>1080000</v>
      </c>
      <c r="N389" s="9">
        <f t="shared" ca="1" si="0"/>
        <v>90000</v>
      </c>
      <c r="O389" s="9">
        <f ca="1">IF(C389="イベ","-",IF(E389=VLOOKUP(A389,スキル!$A:$K,11,0),0,IF(C389="ハピ",L389*10000,L389*30000)))</f>
        <v>990000</v>
      </c>
      <c r="P389" s="12" t="s">
        <v>603</v>
      </c>
    </row>
    <row r="390" spans="1:16" ht="18" customHeight="1">
      <c r="A390" s="11">
        <v>388</v>
      </c>
      <c r="B390" s="11">
        <v>102</v>
      </c>
      <c r="C390" s="12" t="s">
        <v>39</v>
      </c>
      <c r="D390" s="12" t="s">
        <v>604</v>
      </c>
      <c r="E390" s="11">
        <v>3</v>
      </c>
      <c r="F390" s="11">
        <v>75</v>
      </c>
      <c r="G390" s="6">
        <f>IF(E390="","",IF(E390=VLOOKUP(A390,スキル!$A:$K,11,0),"ス",VLOOKUP(A390,スキル!$A:$J,E390+4,FALSE)))</f>
        <v>4</v>
      </c>
      <c r="H390" s="6">
        <f>IF(E390="","",IF(E390=VLOOKUP(A390,スキル!$A:$K,11,0),"キ",100/G390))</f>
        <v>25</v>
      </c>
      <c r="I390" s="6">
        <f>IF(E390="","",IF(E390=VLOOKUP(A390,スキル!$A:$K,11,0),"ル",ROUND(F390/H390,1)))</f>
        <v>3</v>
      </c>
      <c r="J390" s="8">
        <f>IF(E390="","",IF(E390=VLOOKUP(A390,スキル!$A:$K,11,0),"Ｍ",ROUND(G390-I390,0)))</f>
        <v>1</v>
      </c>
      <c r="K390" s="6">
        <f ca="1">IF(E390="","",IF(E390=VLOOKUP(A390,スキル!$A:$K,11,0),"Ａ",IF(E390=VLOOKUP(A390,スキル!$A:$K,11,0)-1,0,SUM(OFFSET(スキル!$A$2,MATCH(A390,スキル!$A$3:$A$1048576,0),E390+4,1,5-E390)))))</f>
        <v>21</v>
      </c>
      <c r="L390" s="8">
        <f ca="1">IF(E390="",VLOOKUP(A390,スキル!$A:$K,10,0),IF(E390=VLOOKUP(A390,スキル!$A:$K,11,0),"Ｘ",J390+K390))</f>
        <v>22</v>
      </c>
      <c r="M390" s="9">
        <f>IF(C390="イベ","-",VLOOKUP(A390,スキル!$A:$K,10,0)*IF(C390="ハピ",10000,30000))</f>
        <v>870000</v>
      </c>
      <c r="N390" s="9">
        <f t="shared" ca="1" si="0"/>
        <v>210000</v>
      </c>
      <c r="O390" s="9">
        <f ca="1">IF(C390="イベ","-",IF(E390=VLOOKUP(A390,スキル!$A:$K,11,0),0,IF(C390="ハピ",L390*10000,L390*30000)))</f>
        <v>660000</v>
      </c>
      <c r="P390" s="12" t="s">
        <v>38</v>
      </c>
    </row>
    <row r="391" spans="1:16" ht="18" customHeight="1">
      <c r="A391" s="11">
        <v>389</v>
      </c>
      <c r="B391" s="12"/>
      <c r="C391" s="12" t="s">
        <v>47</v>
      </c>
      <c r="D391" s="12" t="s">
        <v>605</v>
      </c>
      <c r="E391" s="11">
        <v>2</v>
      </c>
      <c r="F391" s="11">
        <v>0</v>
      </c>
      <c r="G391" s="6">
        <f>IF(E391="","",IF(E391=VLOOKUP(A391,スキル!$A:$K,11,0),"ス",VLOOKUP(A391,スキル!$A:$J,E391+4,FALSE)))</f>
        <v>2</v>
      </c>
      <c r="H391" s="6">
        <f>IF(E391="","",IF(E391=VLOOKUP(A391,スキル!$A:$K,11,0),"キ",100/G391))</f>
        <v>50</v>
      </c>
      <c r="I391" s="6">
        <f>IF(E391="","",IF(E391=VLOOKUP(A391,スキル!$A:$K,11,0),"ル",ROUND(F391/H391,1)))</f>
        <v>0</v>
      </c>
      <c r="J391" s="8">
        <f>IF(E391="","",IF(E391=VLOOKUP(A391,スキル!$A:$K,11,0),"Ｍ",ROUND(G391-I391,0)))</f>
        <v>2</v>
      </c>
      <c r="K391" s="6">
        <f ca="1">IF(E391="","",IF(E391=VLOOKUP(A391,スキル!$A:$K,11,0),"Ａ",IF(E391=VLOOKUP(A391,スキル!$A:$K,11,0)-1,0,SUM(OFFSET(スキル!$A$2,MATCH(A391,スキル!$A$3:$A$1048576,0),E391+4,1,5-E391)))))</f>
        <v>28</v>
      </c>
      <c r="L391" s="8">
        <f ca="1">IF(E391="",VLOOKUP(A391,スキル!$A:$K,10,0),IF(E391=VLOOKUP(A391,スキル!$A:$K,11,0),"Ｘ",J391+K391))</f>
        <v>30</v>
      </c>
      <c r="M391" s="9">
        <f>IF(C391="イベ","-",VLOOKUP(A391,スキル!$A:$K,10,0)*IF(C391="ハピ",10000,30000))</f>
        <v>960000</v>
      </c>
      <c r="N391" s="9">
        <f t="shared" ca="1" si="0"/>
        <v>60000</v>
      </c>
      <c r="O391" s="9">
        <f ca="1">IF(C391="イベ","-",IF(E391=VLOOKUP(A391,スキル!$A:$K,11,0),0,IF(C391="ハピ",L391*10000,L391*30000)))</f>
        <v>900000</v>
      </c>
      <c r="P391" s="12" t="s">
        <v>63</v>
      </c>
    </row>
    <row r="392" spans="1:16" ht="18" customHeight="1">
      <c r="A392" s="11">
        <v>390</v>
      </c>
      <c r="B392" s="12"/>
      <c r="C392" s="12" t="s">
        <v>47</v>
      </c>
      <c r="D392" s="12" t="s">
        <v>606</v>
      </c>
      <c r="E392" s="11">
        <v>4</v>
      </c>
      <c r="F392" s="11">
        <v>0</v>
      </c>
      <c r="G392" s="6">
        <f>IF(E392="","",IF(E392=VLOOKUP(A392,スキル!$A:$K,11,0),"ス",VLOOKUP(A392,スキル!$A:$J,E392+4,FALSE)))</f>
        <v>7</v>
      </c>
      <c r="H392" s="6">
        <f>IF(E392="","",IF(E392=VLOOKUP(A392,スキル!$A:$K,11,0),"キ",100/G392))</f>
        <v>14.285714285714286</v>
      </c>
      <c r="I392" s="6">
        <f>IF(E392="","",IF(E392=VLOOKUP(A392,スキル!$A:$K,11,0),"ル",ROUND(F392/H392,1)))</f>
        <v>0</v>
      </c>
      <c r="J392" s="8">
        <f>IF(E392="","",IF(E392=VLOOKUP(A392,スキル!$A:$K,11,0),"Ｍ",ROUND(G392-I392,0)))</f>
        <v>7</v>
      </c>
      <c r="K392" s="6">
        <f ca="1">IF(E392="","",IF(E392=VLOOKUP(A392,スキル!$A:$K,11,0),"Ａ",IF(E392=VLOOKUP(A392,スキル!$A:$K,11,0)-1,0,SUM(OFFSET(スキル!$A$2,MATCH(A392,スキル!$A$3:$A$1048576,0),E392+4,1,5-E392)))))</f>
        <v>14</v>
      </c>
      <c r="L392" s="8">
        <f ca="1">IF(E392="",VLOOKUP(A392,スキル!$A:$K,10,0),IF(E392=VLOOKUP(A392,スキル!$A:$K,11,0),"Ｘ",J392+K392))</f>
        <v>21</v>
      </c>
      <c r="M392" s="9">
        <f>IF(C392="イベ","-",VLOOKUP(A392,スキル!$A:$K,10,0)*IF(C392="ハピ",10000,30000))</f>
        <v>870000</v>
      </c>
      <c r="N392" s="9">
        <f t="shared" ca="1" si="0"/>
        <v>240000</v>
      </c>
      <c r="O392" s="9">
        <f ca="1">IF(C392="イベ","-",IF(E392=VLOOKUP(A392,スキル!$A:$K,11,0),0,IF(C392="ハピ",L392*10000,L392*30000)))</f>
        <v>630000</v>
      </c>
      <c r="P392" s="12" t="s">
        <v>607</v>
      </c>
    </row>
    <row r="393" spans="1:16" ht="18" customHeight="1">
      <c r="A393" s="11">
        <v>391</v>
      </c>
      <c r="B393" s="12"/>
      <c r="C393" s="12" t="s">
        <v>47</v>
      </c>
      <c r="D393" s="12" t="s">
        <v>608</v>
      </c>
      <c r="E393" s="11">
        <v>4</v>
      </c>
      <c r="F393" s="11">
        <v>37</v>
      </c>
      <c r="G393" s="6">
        <f>IF(E393="","",IF(E393=VLOOKUP(A393,スキル!$A:$K,11,0),"ス",VLOOKUP(A393,スキル!$A:$J,E393+4,FALSE)))</f>
        <v>8</v>
      </c>
      <c r="H393" s="6">
        <f>IF(E393="","",IF(E393=VLOOKUP(A393,スキル!$A:$K,11,0),"キ",100/G393))</f>
        <v>12.5</v>
      </c>
      <c r="I393" s="6">
        <f>IF(E393="","",IF(E393=VLOOKUP(A393,スキル!$A:$K,11,0),"ル",ROUND(F393/H393,1)))</f>
        <v>3</v>
      </c>
      <c r="J393" s="8">
        <f>IF(E393="","",IF(E393=VLOOKUP(A393,スキル!$A:$K,11,0),"Ｍ",ROUND(G393-I393,0)))</f>
        <v>5</v>
      </c>
      <c r="K393" s="6">
        <f ca="1">IF(E393="","",IF(E393=VLOOKUP(A393,スキル!$A:$K,11,0),"Ａ",IF(E393=VLOOKUP(A393,スキル!$A:$K,11,0)-1,0,SUM(OFFSET(スキル!$A$2,MATCH(A393,スキル!$A$3:$A$1048576,0),E393+4,1,5-E393)))))</f>
        <v>16</v>
      </c>
      <c r="L393" s="8">
        <f ca="1">IF(E393="",VLOOKUP(A393,スキル!$A:$K,10,0),IF(E393=VLOOKUP(A393,スキル!$A:$K,11,0),"Ｘ",J393+K393))</f>
        <v>21</v>
      </c>
      <c r="M393" s="9">
        <f>IF(C393="イベ","-",VLOOKUP(A393,スキル!$A:$K,10,0)*IF(C393="ハピ",10000,30000))</f>
        <v>960000</v>
      </c>
      <c r="N393" s="9">
        <f t="shared" ca="1" si="0"/>
        <v>330000</v>
      </c>
      <c r="O393" s="9">
        <f ca="1">IF(C393="イベ","-",IF(E393=VLOOKUP(A393,スキル!$A:$K,11,0),0,IF(C393="ハピ",L393*10000,L393*30000)))</f>
        <v>630000</v>
      </c>
      <c r="P393" s="12" t="s">
        <v>609</v>
      </c>
    </row>
    <row r="394" spans="1:16" ht="18" customHeight="1">
      <c r="A394" s="11">
        <v>392</v>
      </c>
      <c r="B394" s="12"/>
      <c r="C394" s="12" t="s">
        <v>47</v>
      </c>
      <c r="D394" s="12" t="s">
        <v>610</v>
      </c>
      <c r="E394" s="11">
        <v>2</v>
      </c>
      <c r="F394" s="11">
        <v>0</v>
      </c>
      <c r="G394" s="6">
        <f>IF(E394="","",IF(E394=VLOOKUP(A394,スキル!$A:$K,11,0),"ス",VLOOKUP(A394,スキル!$A:$J,E394+4,FALSE)))</f>
        <v>2</v>
      </c>
      <c r="H394" s="6">
        <f>IF(E394="","",IF(E394=VLOOKUP(A394,スキル!$A:$K,11,0),"キ",100/G394))</f>
        <v>50</v>
      </c>
      <c r="I394" s="6">
        <f>IF(E394="","",IF(E394=VLOOKUP(A394,スキル!$A:$K,11,0),"ル",ROUND(F394/H394,1)))</f>
        <v>0</v>
      </c>
      <c r="J394" s="8">
        <f>IF(E394="","",IF(E394=VLOOKUP(A394,スキル!$A:$K,11,0),"Ｍ",ROUND(G394-I394,0)))</f>
        <v>2</v>
      </c>
      <c r="K394" s="6">
        <f ca="1">IF(E394="","",IF(E394=VLOOKUP(A394,スキル!$A:$K,11,0),"Ａ",IF(E394=VLOOKUP(A394,スキル!$A:$K,11,0)-1,0,SUM(OFFSET(スキル!$A$2,MATCH(A394,スキル!$A$3:$A$1048576,0),E394+4,1,5-E394)))))</f>
        <v>28</v>
      </c>
      <c r="L394" s="8">
        <f ca="1">IF(E394="",VLOOKUP(A394,スキル!$A:$K,10,0),IF(E394=VLOOKUP(A394,スキル!$A:$K,11,0),"Ｘ",J394+K394))</f>
        <v>30</v>
      </c>
      <c r="M394" s="9">
        <f>IF(C394="イベ","-",VLOOKUP(A394,スキル!$A:$K,10,0)*IF(C394="ハピ",10000,30000))</f>
        <v>960000</v>
      </c>
      <c r="N394" s="9">
        <f t="shared" ca="1" si="0"/>
        <v>60000</v>
      </c>
      <c r="O394" s="9">
        <f ca="1">IF(C394="イベ","-",IF(E394=VLOOKUP(A394,スキル!$A:$K,11,0),0,IF(C394="ハピ",L394*10000,L394*30000)))</f>
        <v>900000</v>
      </c>
      <c r="P394" s="12" t="s">
        <v>611</v>
      </c>
    </row>
    <row r="395" spans="1:16" ht="18" customHeight="1">
      <c r="A395" s="11">
        <v>393</v>
      </c>
      <c r="B395" s="12"/>
      <c r="C395" s="12" t="s">
        <v>47</v>
      </c>
      <c r="D395" s="12" t="s">
        <v>612</v>
      </c>
      <c r="E395" s="11">
        <v>2</v>
      </c>
      <c r="F395" s="11">
        <v>50</v>
      </c>
      <c r="G395" s="6">
        <f>IF(E395="","",IF(E395=VLOOKUP(A395,スキル!$A:$K,11,0),"ス",VLOOKUP(A395,スキル!$A:$J,E395+4,FALSE)))</f>
        <v>2</v>
      </c>
      <c r="H395" s="6">
        <f>IF(E395="","",IF(E395=VLOOKUP(A395,スキル!$A:$K,11,0),"キ",100/G395))</f>
        <v>50</v>
      </c>
      <c r="I395" s="6">
        <f>IF(E395="","",IF(E395=VLOOKUP(A395,スキル!$A:$K,11,0),"ル",ROUND(F395/H395,1)))</f>
        <v>1</v>
      </c>
      <c r="J395" s="8">
        <f>IF(E395="","",IF(E395=VLOOKUP(A395,スキル!$A:$K,11,0),"Ｍ",ROUND(G395-I395,0)))</f>
        <v>1</v>
      </c>
      <c r="K395" s="6">
        <f ca="1">IF(E395="","",IF(E395=VLOOKUP(A395,スキル!$A:$K,11,0),"Ａ",IF(E395=VLOOKUP(A395,スキル!$A:$K,11,0)-1,0,SUM(OFFSET(スキル!$A$2,MATCH(A395,スキル!$A$3:$A$1048576,0),E395+4,1,5-E395)))))</f>
        <v>32</v>
      </c>
      <c r="L395" s="8">
        <f ca="1">IF(E395="",VLOOKUP(A395,スキル!$A:$K,10,0),IF(E395=VLOOKUP(A395,スキル!$A:$K,11,0),"Ｘ",J395+K395))</f>
        <v>33</v>
      </c>
      <c r="M395" s="9">
        <f>IF(C395="イベ","-",VLOOKUP(A395,スキル!$A:$K,10,0)*IF(C395="ハピ",10000,30000))</f>
        <v>1080000</v>
      </c>
      <c r="N395" s="9">
        <f t="shared" ca="1" si="0"/>
        <v>90000</v>
      </c>
      <c r="O395" s="9">
        <f ca="1">IF(C395="イベ","-",IF(E395=VLOOKUP(A395,スキル!$A:$K,11,0),0,IF(C395="ハピ",L395*10000,L395*30000)))</f>
        <v>990000</v>
      </c>
      <c r="P395" s="12" t="s">
        <v>613</v>
      </c>
    </row>
    <row r="396" spans="1:16" ht="18" customHeight="1">
      <c r="A396" s="11">
        <v>394</v>
      </c>
      <c r="B396" s="12"/>
      <c r="C396" s="12" t="s">
        <v>47</v>
      </c>
      <c r="D396" s="12" t="s">
        <v>614</v>
      </c>
      <c r="E396" s="11">
        <v>2</v>
      </c>
      <c r="F396" s="11">
        <v>50</v>
      </c>
      <c r="G396" s="6">
        <f>IF(E396="","",IF(E396=VLOOKUP(A396,スキル!$A:$K,11,0),"ス",VLOOKUP(A396,スキル!$A:$J,E396+4,FALSE)))</f>
        <v>2</v>
      </c>
      <c r="H396" s="6">
        <f>IF(E396="","",IF(E396=VLOOKUP(A396,スキル!$A:$K,11,0),"キ",100/G396))</f>
        <v>50</v>
      </c>
      <c r="I396" s="6">
        <f>IF(E396="","",IF(E396=VLOOKUP(A396,スキル!$A:$K,11,0),"ル",ROUND(F396/H396,1)))</f>
        <v>1</v>
      </c>
      <c r="J396" s="8">
        <f>IF(E396="","",IF(E396=VLOOKUP(A396,スキル!$A:$K,11,0),"Ｍ",ROUND(G396-I396,0)))</f>
        <v>1</v>
      </c>
      <c r="K396" s="6">
        <f ca="1">IF(E396="","",IF(E396=VLOOKUP(A396,スキル!$A:$K,11,0),"Ａ",IF(E396=VLOOKUP(A396,スキル!$A:$K,11,0)-1,0,SUM(OFFSET(スキル!$A$2,MATCH(A396,スキル!$A$3:$A$1048576,0),E396+4,1,5-E396)))))</f>
        <v>25</v>
      </c>
      <c r="L396" s="8">
        <f ca="1">IF(E396="",VLOOKUP(A396,スキル!$A:$K,10,0),IF(E396=VLOOKUP(A396,スキル!$A:$K,11,0),"Ｘ",J396+K396))</f>
        <v>26</v>
      </c>
      <c r="M396" s="9">
        <f>IF(C396="イベ","-",VLOOKUP(A396,スキル!$A:$K,10,0)*IF(C396="ハピ",10000,30000))</f>
        <v>870000</v>
      </c>
      <c r="N396" s="9">
        <f t="shared" ca="1" si="0"/>
        <v>90000</v>
      </c>
      <c r="O396" s="9">
        <f ca="1">IF(C396="イベ","-",IF(E396=VLOOKUP(A396,スキル!$A:$K,11,0),0,IF(C396="ハピ",L396*10000,L396*30000)))</f>
        <v>780000</v>
      </c>
      <c r="P396" s="12" t="s">
        <v>615</v>
      </c>
    </row>
    <row r="397" spans="1:16" ht="18" customHeight="1">
      <c r="A397" s="11">
        <v>395</v>
      </c>
      <c r="B397" s="12"/>
      <c r="C397" s="12" t="s">
        <v>47</v>
      </c>
      <c r="D397" s="12" t="s">
        <v>616</v>
      </c>
      <c r="E397" s="12"/>
      <c r="F397" s="12"/>
      <c r="G397" s="6" t="str">
        <f>IF(E397="","",IF(E397=VLOOKUP(A397,スキル!$A:$K,11,0),"ス",VLOOKUP(A397,スキル!$A:$J,E397+4,FALSE)))</f>
        <v/>
      </c>
      <c r="H397" s="6" t="str">
        <f>IF(E397="","",IF(E397=VLOOKUP(A397,スキル!$A:$K,11,0),"キ",100/G397))</f>
        <v/>
      </c>
      <c r="I397" s="6" t="str">
        <f>IF(E397="","",IF(E397=VLOOKUP(A397,スキル!$A:$K,11,0),"ル",ROUND(F397/H397,1)))</f>
        <v/>
      </c>
      <c r="J397" s="8" t="str">
        <f>IF(E397="","",IF(E397=VLOOKUP(A397,スキル!$A:$K,11,0),"Ｍ",ROUND(G397-I397,0)))</f>
        <v/>
      </c>
      <c r="K397" s="6" t="str">
        <f ca="1">IF(E397="","",IF(E397=VLOOKUP(A397,スキル!$A:$K,11,0),"Ａ",IF(E397=VLOOKUP(A397,スキル!$A:$K,11,0)-1,0,SUM(OFFSET(スキル!$A$2,MATCH(A397,スキル!$A$3:$A$1048576,0),E397+4,1,5-E397)))))</f>
        <v/>
      </c>
      <c r="L397" s="8">
        <f>IF(E397="",VLOOKUP(A397,スキル!$A:$K,10,0),IF(E397=VLOOKUP(A397,スキル!$A:$K,11,0),"Ｘ",J397+K397))</f>
        <v>0</v>
      </c>
      <c r="M397" s="9">
        <f>IF(C397="イベ","-",VLOOKUP(A397,スキル!$A:$K,10,0)*IF(C397="ハピ",10000,30000))</f>
        <v>0</v>
      </c>
      <c r="N397" s="9">
        <f t="shared" si="0"/>
        <v>0</v>
      </c>
      <c r="O397" s="9">
        <f>IF(C397="イベ","-",IF(E397=VLOOKUP(A397,スキル!$A:$K,11,0),0,IF(C397="ハピ",L397*10000,L397*30000)))</f>
        <v>0</v>
      </c>
      <c r="P397" s="12" t="s">
        <v>617</v>
      </c>
    </row>
    <row r="398" spans="1:16" ht="18" customHeight="1">
      <c r="A398" s="11">
        <v>396</v>
      </c>
      <c r="B398" s="12"/>
      <c r="C398" s="12" t="s">
        <v>47</v>
      </c>
      <c r="D398" s="12" t="s">
        <v>618</v>
      </c>
      <c r="E398" s="11">
        <v>2</v>
      </c>
      <c r="F398" s="11">
        <v>50</v>
      </c>
      <c r="G398" s="6">
        <f>IF(E398="","",IF(E398=VLOOKUP(A398,スキル!$A:$K,11,0),"ス",VLOOKUP(A398,スキル!$A:$J,E398+4,FALSE)))</f>
        <v>2</v>
      </c>
      <c r="H398" s="6">
        <f>IF(E398="","",IF(E398=VLOOKUP(A398,スキル!$A:$K,11,0),"キ",100/G398))</f>
        <v>50</v>
      </c>
      <c r="I398" s="6">
        <f>IF(E398="","",IF(E398=VLOOKUP(A398,スキル!$A:$K,11,0),"ル",ROUND(F398/H398,1)))</f>
        <v>1</v>
      </c>
      <c r="J398" s="8">
        <f>IF(E398="","",IF(E398=VLOOKUP(A398,スキル!$A:$K,11,0),"Ｍ",ROUND(G398-I398,0)))</f>
        <v>1</v>
      </c>
      <c r="K398" s="6">
        <f ca="1">IF(E398="","",IF(E398=VLOOKUP(A398,スキル!$A:$K,11,0),"Ａ",IF(E398=VLOOKUP(A398,スキル!$A:$K,11,0)-1,0,SUM(OFFSET(スキル!$A$2,MATCH(A398,スキル!$A$3:$A$1048576,0),E398+4,1,5-E398)))))</f>
        <v>0</v>
      </c>
      <c r="L398" s="8">
        <f ca="1">IF(E398="",VLOOKUP(A398,スキル!$A:$K,10,0),IF(E398=VLOOKUP(A398,スキル!$A:$K,11,0),"Ｘ",J398+K398))</f>
        <v>1</v>
      </c>
      <c r="M398" s="9">
        <f>IF(C398="イベ","-",VLOOKUP(A398,スキル!$A:$K,10,0)*IF(C398="ハピ",10000,30000))</f>
        <v>0</v>
      </c>
      <c r="N398" s="9">
        <f t="shared" ca="1" si="0"/>
        <v>-30000</v>
      </c>
      <c r="O398" s="9">
        <f ca="1">IF(C398="イベ","-",IF(E398=VLOOKUP(A398,スキル!$A:$K,11,0),0,IF(C398="ハピ",L398*10000,L398*30000)))</f>
        <v>30000</v>
      </c>
      <c r="P398" s="12" t="s">
        <v>236</v>
      </c>
    </row>
    <row r="399" spans="1:16" ht="18" customHeight="1">
      <c r="A399" s="11">
        <v>397</v>
      </c>
      <c r="B399" s="12"/>
      <c r="C399" s="12" t="s">
        <v>47</v>
      </c>
      <c r="D399" s="12" t="s">
        <v>619</v>
      </c>
      <c r="E399" s="11">
        <v>1</v>
      </c>
      <c r="F399" s="11">
        <v>0</v>
      </c>
      <c r="G399" s="6">
        <f>IF(E399="","",IF(E399=VLOOKUP(A399,スキル!$A:$K,11,0),"ス",VLOOKUP(A399,スキル!$A:$J,E399+4,FALSE)))</f>
        <v>1</v>
      </c>
      <c r="H399" s="6">
        <f>IF(E399="","",IF(E399=VLOOKUP(A399,スキル!$A:$K,11,0),"キ",100/G399))</f>
        <v>100</v>
      </c>
      <c r="I399" s="6">
        <f>IF(E399="","",IF(E399=VLOOKUP(A399,スキル!$A:$K,11,0),"ル",ROUND(F399/H399,1)))</f>
        <v>0</v>
      </c>
      <c r="J399" s="8">
        <f>IF(E399="","",IF(E399=VLOOKUP(A399,スキル!$A:$K,11,0),"Ｍ",ROUND(G399-I399,0)))</f>
        <v>1</v>
      </c>
      <c r="K399" s="6">
        <f ca="1">IF(E399="","",IF(E399=VLOOKUP(A399,スキル!$A:$K,11,0),"Ａ",IF(E399=VLOOKUP(A399,スキル!$A:$K,11,0)-1,0,SUM(OFFSET(スキル!$A$2,MATCH(A399,スキル!$A$3:$A$1048576,0),E399+4,1,5-E399)))))</f>
        <v>34</v>
      </c>
      <c r="L399" s="8">
        <f ca="1">IF(E399="",VLOOKUP(A399,スキル!$A:$K,10,0),IF(E399=VLOOKUP(A399,スキル!$A:$K,11,0),"Ｘ",J399+K399))</f>
        <v>35</v>
      </c>
      <c r="M399" s="9">
        <f>IF(C399="イベ","-",VLOOKUP(A399,スキル!$A:$K,10,0)*IF(C399="ハピ",10000,30000))</f>
        <v>1080000</v>
      </c>
      <c r="N399" s="9">
        <f t="shared" ca="1" si="0"/>
        <v>30000</v>
      </c>
      <c r="O399" s="9">
        <f ca="1">IF(C399="イベ","-",IF(E399=VLOOKUP(A399,スキル!$A:$K,11,0),0,IF(C399="ハピ",L399*10000,L399*30000)))</f>
        <v>1050000</v>
      </c>
      <c r="P399" s="12" t="s">
        <v>585</v>
      </c>
    </row>
    <row r="400" spans="1:16" ht="18" customHeight="1">
      <c r="A400" s="11">
        <v>398</v>
      </c>
      <c r="B400" s="12"/>
      <c r="C400" s="12" t="s">
        <v>47</v>
      </c>
      <c r="D400" s="12" t="s">
        <v>620</v>
      </c>
      <c r="E400" s="11">
        <v>1</v>
      </c>
      <c r="F400" s="11">
        <v>0</v>
      </c>
      <c r="G400" s="6">
        <f>IF(E400="","",IF(E400=VLOOKUP(A400,スキル!$A:$K,11,0),"ス",VLOOKUP(A400,スキル!$A:$J,E400+4,FALSE)))</f>
        <v>1</v>
      </c>
      <c r="H400" s="6">
        <f>IF(E400="","",IF(E400=VLOOKUP(A400,スキル!$A:$K,11,0),"キ",100/G400))</f>
        <v>100</v>
      </c>
      <c r="I400" s="6">
        <f>IF(E400="","",IF(E400=VLOOKUP(A400,スキル!$A:$K,11,0),"ル",ROUND(F400/H400,1)))</f>
        <v>0</v>
      </c>
      <c r="J400" s="8">
        <f>IF(E400="","",IF(E400=VLOOKUP(A400,スキル!$A:$K,11,0),"Ｍ",ROUND(G400-I400,0)))</f>
        <v>1</v>
      </c>
      <c r="K400" s="6">
        <f ca="1">IF(E400="","",IF(E400=VLOOKUP(A400,スキル!$A:$K,11,0),"Ａ",IF(E400=VLOOKUP(A400,スキル!$A:$K,11,0)-1,0,SUM(OFFSET(スキル!$A$2,MATCH(A400,スキル!$A$3:$A$1048576,0),E400+4,1,5-E400)))))</f>
        <v>30</v>
      </c>
      <c r="L400" s="8">
        <f ca="1">IF(E400="",VLOOKUP(A400,スキル!$A:$K,10,0),IF(E400=VLOOKUP(A400,スキル!$A:$K,11,0),"Ｘ",J400+K400))</f>
        <v>31</v>
      </c>
      <c r="M400" s="9">
        <f>IF(C400="イベ","-",VLOOKUP(A400,スキル!$A:$K,10,0)*IF(C400="ハピ",10000,30000))</f>
        <v>960000</v>
      </c>
      <c r="N400" s="9">
        <f t="shared" ca="1" si="0"/>
        <v>30000</v>
      </c>
      <c r="O400" s="9">
        <f ca="1">IF(C400="イベ","-",IF(E400=VLOOKUP(A400,スキル!$A:$K,11,0),0,IF(C400="ハピ",L400*10000,L400*30000)))</f>
        <v>930000</v>
      </c>
      <c r="P400" s="12" t="s">
        <v>21</v>
      </c>
    </row>
    <row r="401" spans="1:16" ht="18" customHeight="1">
      <c r="A401" s="11">
        <v>399</v>
      </c>
      <c r="B401" s="12"/>
      <c r="C401" s="12" t="s">
        <v>47</v>
      </c>
      <c r="D401" s="12" t="s">
        <v>621</v>
      </c>
      <c r="E401" s="12"/>
      <c r="F401" s="12"/>
      <c r="G401" s="6" t="str">
        <f>IF(E401="","",IF(E401=VLOOKUP(A401,スキル!$A:$K,11,0),"ス",VLOOKUP(A401,スキル!$A:$J,E401+4,FALSE)))</f>
        <v/>
      </c>
      <c r="H401" s="6" t="str">
        <f>IF(E401="","",IF(E401=VLOOKUP(A401,スキル!$A:$K,11,0),"キ",100/G401))</f>
        <v/>
      </c>
      <c r="I401" s="6" t="str">
        <f>IF(E401="","",IF(E401=VLOOKUP(A401,スキル!$A:$K,11,0),"ル",ROUND(F401/H401,1)))</f>
        <v/>
      </c>
      <c r="J401" s="8" t="str">
        <f>IF(E401="","",IF(E401=VLOOKUP(A401,スキル!$A:$K,11,0),"Ｍ",ROUND(G401-I401,0)))</f>
        <v/>
      </c>
      <c r="K401" s="6" t="str">
        <f ca="1">IF(E401="","",IF(E401=VLOOKUP(A401,スキル!$A:$K,11,0),"Ａ",IF(E401=VLOOKUP(A401,スキル!$A:$K,11,0)-1,0,SUM(OFFSET(スキル!$A$2,MATCH(A401,スキル!$A$3:$A$1048576,0),E401+4,1,5-E401)))))</f>
        <v/>
      </c>
      <c r="L401" s="8">
        <f>IF(E401="",VLOOKUP(A401,スキル!$A:$K,10,0),IF(E401=VLOOKUP(A401,スキル!$A:$K,11,0),"Ｘ",J401+K401))</f>
        <v>29</v>
      </c>
      <c r="M401" s="9">
        <f>IF(C401="イベ","-",VLOOKUP(A401,スキル!$A:$K,10,0)*IF(C401="ハピ",10000,30000))</f>
        <v>870000</v>
      </c>
      <c r="N401" s="9">
        <f t="shared" si="0"/>
        <v>0</v>
      </c>
      <c r="O401" s="9">
        <f>IF(C401="イベ","-",IF(E401=VLOOKUP(A401,スキル!$A:$K,11,0),0,IF(C401="ハピ",L401*10000,L401*30000)))</f>
        <v>870000</v>
      </c>
      <c r="P401" s="12" t="s">
        <v>49</v>
      </c>
    </row>
    <row r="402" spans="1:16" ht="18" customHeight="1">
      <c r="A402" s="11">
        <v>400</v>
      </c>
      <c r="B402" s="12"/>
      <c r="C402" s="12" t="s">
        <v>47</v>
      </c>
      <c r="D402" s="12" t="s">
        <v>622</v>
      </c>
      <c r="E402" s="12"/>
      <c r="F402" s="12"/>
      <c r="G402" s="6" t="str">
        <f>IF(E402="","",IF(E402=VLOOKUP(A402,スキル!$A:$K,11,0),"ス",VLOOKUP(A402,スキル!$A:$J,E402+4,FALSE)))</f>
        <v/>
      </c>
      <c r="H402" s="6" t="str">
        <f>IF(E402="","",IF(E402=VLOOKUP(A402,スキル!$A:$K,11,0),"キ",100/G402))</f>
        <v/>
      </c>
      <c r="I402" s="6" t="str">
        <f>IF(E402="","",IF(E402=VLOOKUP(A402,スキル!$A:$K,11,0),"ル",ROUND(F402/H402,1)))</f>
        <v/>
      </c>
      <c r="J402" s="8" t="str">
        <f>IF(E402="","",IF(E402=VLOOKUP(A402,スキル!$A:$K,11,0),"Ｍ",ROUND(G402-I402,0)))</f>
        <v/>
      </c>
      <c r="K402" s="6" t="str">
        <f ca="1">IF(E402="","",IF(E402=VLOOKUP(A402,スキル!$A:$K,11,0),"Ａ",IF(E402=VLOOKUP(A402,スキル!$A:$K,11,0)-1,0,SUM(OFFSET(スキル!$A$2,MATCH(A402,スキル!$A$3:$A$1048576,0),E402+4,1,5-E402)))))</f>
        <v/>
      </c>
      <c r="L402" s="8">
        <f>IF(E402="",VLOOKUP(A402,スキル!$A:$K,10,0),IF(E402=VLOOKUP(A402,スキル!$A:$K,11,0),"Ｘ",J402+K402))</f>
        <v>32</v>
      </c>
      <c r="M402" s="9">
        <f>IF(C402="イベ","-",VLOOKUP(A402,スキル!$A:$K,10,0)*IF(C402="ハピ",10000,30000))</f>
        <v>960000</v>
      </c>
      <c r="N402" s="9">
        <f t="shared" si="0"/>
        <v>0</v>
      </c>
      <c r="O402" s="9">
        <f>IF(C402="イベ","-",IF(E402=VLOOKUP(A402,スキル!$A:$K,11,0),0,IF(C402="ハピ",L402*10000,L402*30000)))</f>
        <v>960000</v>
      </c>
      <c r="P402" s="12" t="s">
        <v>623</v>
      </c>
    </row>
    <row r="403" spans="1:16" ht="18" customHeight="1">
      <c r="A403" s="11">
        <v>401</v>
      </c>
      <c r="B403" s="12"/>
      <c r="C403" s="12" t="s">
        <v>50</v>
      </c>
      <c r="D403" s="12" t="s">
        <v>624</v>
      </c>
      <c r="E403" s="11">
        <v>2</v>
      </c>
      <c r="F403" s="11">
        <v>50</v>
      </c>
      <c r="G403" s="6">
        <f>IF(E403="","",IF(E403=VLOOKUP(A403,スキル!$A:$K,11,0),"ス",VLOOKUP(A403,スキル!$A:$J,E403+4,FALSE)))</f>
        <v>2</v>
      </c>
      <c r="H403" s="6">
        <f>IF(E403="","",IF(E403=VLOOKUP(A403,スキル!$A:$K,11,0),"キ",100/G403))</f>
        <v>50</v>
      </c>
      <c r="I403" s="6">
        <f>IF(E403="","",IF(E403=VLOOKUP(A403,スキル!$A:$K,11,0),"ル",ROUND(F403/H403,1)))</f>
        <v>1</v>
      </c>
      <c r="J403" s="8">
        <f>IF(E403="","",IF(E403=VLOOKUP(A403,スキル!$A:$K,11,0),"Ｍ",ROUND(G403-I403,0)))</f>
        <v>1</v>
      </c>
      <c r="K403" s="6">
        <f ca="1">IF(E403="","",IF(E403=VLOOKUP(A403,スキル!$A:$K,11,0),"Ａ",IF(E403=VLOOKUP(A403,スキル!$A:$K,11,0)-1,0,SUM(OFFSET(スキル!$A$2,MATCH(A403,スキル!$A$3:$A$1048576,0),E403+4,1,5-E403)))))</f>
        <v>0</v>
      </c>
      <c r="L403" s="8">
        <f ca="1">IF(E403="",VLOOKUP(A403,スキル!$A:$K,10,0),IF(E403=VLOOKUP(A403,スキル!$A:$K,11,0),"Ｘ",J403+K403))</f>
        <v>1</v>
      </c>
      <c r="M403" s="9" t="str">
        <f>IF(C403="イベ","-",VLOOKUP(A403,スキル!$A:$K,10,0)*IF(C403="ハピ",10000,30000))</f>
        <v>-</v>
      </c>
      <c r="N403" s="9" t="str">
        <f t="shared" si="0"/>
        <v>-</v>
      </c>
      <c r="O403" s="9" t="str">
        <f>IF(C403="イベ","-",IF(E403=VLOOKUP(A403,スキル!$A:$K,11,0),0,IF(C403="ハピ",L403*10000,L403*30000)))</f>
        <v>-</v>
      </c>
      <c r="P403" s="12" t="s">
        <v>38</v>
      </c>
    </row>
    <row r="404" spans="1:16" ht="18" customHeight="1">
      <c r="A404" s="11">
        <v>402</v>
      </c>
      <c r="B404" s="11">
        <v>103</v>
      </c>
      <c r="C404" s="12" t="s">
        <v>39</v>
      </c>
      <c r="D404" s="12" t="s">
        <v>625</v>
      </c>
      <c r="E404" s="11">
        <v>2</v>
      </c>
      <c r="F404" s="11">
        <v>50</v>
      </c>
      <c r="G404" s="6">
        <f>IF(E404="","",IF(E404=VLOOKUP(A404,スキル!$A:$K,11,0),"ス",VLOOKUP(A404,スキル!$A:$J,E404+4,FALSE)))</f>
        <v>2</v>
      </c>
      <c r="H404" s="6">
        <f>IF(E404="","",IF(E404=VLOOKUP(A404,スキル!$A:$K,11,0),"キ",100/G404))</f>
        <v>50</v>
      </c>
      <c r="I404" s="6">
        <f>IF(E404="","",IF(E404=VLOOKUP(A404,スキル!$A:$K,11,0),"ル",ROUND(F404/H404,1)))</f>
        <v>1</v>
      </c>
      <c r="J404" s="8">
        <f>IF(E404="","",IF(E404=VLOOKUP(A404,スキル!$A:$K,11,0),"Ｍ",ROUND(G404-I404,0)))</f>
        <v>1</v>
      </c>
      <c r="K404" s="6">
        <f ca="1">IF(E404="","",IF(E404=VLOOKUP(A404,スキル!$A:$K,11,0),"Ａ",IF(E404=VLOOKUP(A404,スキル!$A:$K,11,0)-1,0,SUM(OFFSET(スキル!$A$2,MATCH(A404,スキル!$A$3:$A$1048576,0),E404+4,1,5-E404)))))</f>
        <v>28</v>
      </c>
      <c r="L404" s="8">
        <f ca="1">IF(E404="",VLOOKUP(A404,スキル!$A:$K,10,0),IF(E404=VLOOKUP(A404,スキル!$A:$K,11,0),"Ｘ",J404+K404))</f>
        <v>29</v>
      </c>
      <c r="M404" s="9">
        <f>IF(C404="イベ","-",VLOOKUP(A404,スキル!$A:$K,10,0)*IF(C404="ハピ",10000,30000))</f>
        <v>960000</v>
      </c>
      <c r="N404" s="9">
        <f t="shared" ca="1" si="0"/>
        <v>90000</v>
      </c>
      <c r="O404" s="9">
        <f ca="1">IF(C404="イベ","-",IF(E404=VLOOKUP(A404,スキル!$A:$K,11,0),0,IF(C404="ハピ",L404*10000,L404*30000)))</f>
        <v>870000</v>
      </c>
      <c r="P404" s="12" t="s">
        <v>23</v>
      </c>
    </row>
    <row r="405" spans="1:16" ht="18" customHeight="1">
      <c r="A405" s="11">
        <v>403</v>
      </c>
      <c r="B405" s="12"/>
      <c r="C405" s="12" t="s">
        <v>47</v>
      </c>
      <c r="D405" s="12" t="s">
        <v>626</v>
      </c>
      <c r="E405" s="11">
        <v>2</v>
      </c>
      <c r="F405" s="11">
        <v>0</v>
      </c>
      <c r="G405" s="6">
        <f>IF(E405="","",IF(E405=VLOOKUP(A405,スキル!$A:$K,11,0),"ス",VLOOKUP(A405,スキル!$A:$J,E405+4,FALSE)))</f>
        <v>2</v>
      </c>
      <c r="H405" s="6">
        <f>IF(E405="","",IF(E405=VLOOKUP(A405,スキル!$A:$K,11,0),"キ",100/G405))</f>
        <v>50</v>
      </c>
      <c r="I405" s="6">
        <f>IF(E405="","",IF(E405=VLOOKUP(A405,スキル!$A:$K,11,0),"ル",ROUND(F405/H405,1)))</f>
        <v>0</v>
      </c>
      <c r="J405" s="8">
        <f>IF(E405="","",IF(E405=VLOOKUP(A405,スキル!$A:$K,11,0),"Ｍ",ROUND(G405-I405,0)))</f>
        <v>2</v>
      </c>
      <c r="K405" s="6">
        <f ca="1">IF(E405="","",IF(E405=VLOOKUP(A405,スキル!$A:$K,11,0),"Ａ",IF(E405=VLOOKUP(A405,スキル!$A:$K,11,0)-1,0,SUM(OFFSET(スキル!$A$2,MATCH(A405,スキル!$A$3:$A$1048576,0),E405+4,1,5-E405)))))</f>
        <v>25</v>
      </c>
      <c r="L405" s="8">
        <f ca="1">IF(E405="",VLOOKUP(A405,スキル!$A:$K,10,0),IF(E405=VLOOKUP(A405,スキル!$A:$K,11,0),"Ｘ",J405+K405))</f>
        <v>27</v>
      </c>
      <c r="M405" s="9">
        <f>IF(C405="イベ","-",VLOOKUP(A405,スキル!$A:$K,10,0)*IF(C405="ハピ",10000,30000))</f>
        <v>870000</v>
      </c>
      <c r="N405" s="9">
        <f t="shared" ca="1" si="0"/>
        <v>60000</v>
      </c>
      <c r="O405" s="9">
        <f ca="1">IF(C405="イベ","-",IF(E405=VLOOKUP(A405,スキル!$A:$K,11,0),0,IF(C405="ハピ",L405*10000,L405*30000)))</f>
        <v>810000</v>
      </c>
      <c r="P405" s="12" t="s">
        <v>42</v>
      </c>
    </row>
    <row r="406" spans="1:16" ht="18" customHeight="1">
      <c r="A406" s="11">
        <v>404</v>
      </c>
      <c r="B406" s="12"/>
      <c r="C406" s="12" t="s">
        <v>47</v>
      </c>
      <c r="D406" s="12" t="s">
        <v>627</v>
      </c>
      <c r="E406" s="11">
        <v>2</v>
      </c>
      <c r="F406" s="11">
        <v>50</v>
      </c>
      <c r="G406" s="6">
        <f>IF(E406="","",IF(E406=VLOOKUP(A406,スキル!$A:$K,11,0),"ス",VLOOKUP(A406,スキル!$A:$J,E406+4,FALSE)))</f>
        <v>2</v>
      </c>
      <c r="H406" s="6">
        <f>IF(E406="","",IF(E406=VLOOKUP(A406,スキル!$A:$K,11,0),"キ",100/G406))</f>
        <v>50</v>
      </c>
      <c r="I406" s="6">
        <f>IF(E406="","",IF(E406=VLOOKUP(A406,スキル!$A:$K,11,0),"ル",ROUND(F406/H406,1)))</f>
        <v>1</v>
      </c>
      <c r="J406" s="8">
        <f>IF(E406="","",IF(E406=VLOOKUP(A406,スキル!$A:$K,11,0),"Ｍ",ROUND(G406-I406,0)))</f>
        <v>1</v>
      </c>
      <c r="K406" s="6">
        <f ca="1">IF(E406="","",IF(E406=VLOOKUP(A406,スキル!$A:$K,11,0),"Ａ",IF(E406=VLOOKUP(A406,スキル!$A:$K,11,0)-1,0,SUM(OFFSET(スキル!$A$2,MATCH(A406,スキル!$A$3:$A$1048576,0),E406+4,1,5-E406)))))</f>
        <v>32</v>
      </c>
      <c r="L406" s="8">
        <f ca="1">IF(E406="",VLOOKUP(A406,スキル!$A:$K,10,0),IF(E406=VLOOKUP(A406,スキル!$A:$K,11,0),"Ｘ",J406+K406))</f>
        <v>33</v>
      </c>
      <c r="M406" s="9">
        <f>IF(C406="イベ","-",VLOOKUP(A406,スキル!$A:$K,10,0)*IF(C406="ハピ",10000,30000))</f>
        <v>1080000</v>
      </c>
      <c r="N406" s="9">
        <f t="shared" ca="1" si="0"/>
        <v>90000</v>
      </c>
      <c r="O406" s="9">
        <f ca="1">IF(C406="イベ","-",IF(E406=VLOOKUP(A406,スキル!$A:$K,11,0),0,IF(C406="ハピ",L406*10000,L406*30000)))</f>
        <v>990000</v>
      </c>
      <c r="P406" s="12" t="s">
        <v>628</v>
      </c>
    </row>
    <row r="407" spans="1:16" ht="18" customHeight="1">
      <c r="A407" s="11">
        <v>405</v>
      </c>
      <c r="B407" s="12"/>
      <c r="C407" s="12" t="s">
        <v>47</v>
      </c>
      <c r="D407" s="12" t="s">
        <v>629</v>
      </c>
      <c r="E407" s="11">
        <v>1</v>
      </c>
      <c r="F407" s="11">
        <v>0</v>
      </c>
      <c r="G407" s="6">
        <f>IF(E407="","",IF(E407=VLOOKUP(A407,スキル!$A:$K,11,0),"ス",VLOOKUP(A407,スキル!$A:$J,E407+4,FALSE)))</f>
        <v>1</v>
      </c>
      <c r="H407" s="6">
        <f>IF(E407="","",IF(E407=VLOOKUP(A407,スキル!$A:$K,11,0),"キ",100/G407))</f>
        <v>100</v>
      </c>
      <c r="I407" s="6">
        <f>IF(E407="","",IF(E407=VLOOKUP(A407,スキル!$A:$K,11,0),"ル",ROUND(F407/H407,1)))</f>
        <v>0</v>
      </c>
      <c r="J407" s="8">
        <f>IF(E407="","",IF(E407=VLOOKUP(A407,スキル!$A:$K,11,0),"Ｍ",ROUND(G407-I407,0)))</f>
        <v>1</v>
      </c>
      <c r="K407" s="6">
        <f ca="1">IF(E407="","",IF(E407=VLOOKUP(A407,スキル!$A:$K,11,0),"Ａ",IF(E407=VLOOKUP(A407,スキル!$A:$K,11,0)-1,0,SUM(OFFSET(スキル!$A$2,MATCH(A407,スキル!$A$3:$A$1048576,0),E407+4,1,5-E407)))))</f>
        <v>34</v>
      </c>
      <c r="L407" s="8">
        <f ca="1">IF(E407="",VLOOKUP(A407,スキル!$A:$K,10,0),IF(E407=VLOOKUP(A407,スキル!$A:$K,11,0),"Ｘ",J407+K407))</f>
        <v>35</v>
      </c>
      <c r="M407" s="9">
        <f>IF(C407="イベ","-",VLOOKUP(A407,スキル!$A:$K,10,0)*IF(C407="ハピ",10000,30000))</f>
        <v>1080000</v>
      </c>
      <c r="N407" s="9">
        <f t="shared" ca="1" si="0"/>
        <v>30000</v>
      </c>
      <c r="O407" s="9">
        <f ca="1">IF(C407="イベ","-",IF(E407=VLOOKUP(A407,スキル!$A:$K,11,0),0,IF(C407="ハピ",L407*10000,L407*30000)))</f>
        <v>1050000</v>
      </c>
      <c r="P407" s="12" t="s">
        <v>21</v>
      </c>
    </row>
    <row r="408" spans="1:16" ht="18" customHeight="1">
      <c r="A408" s="11">
        <v>406</v>
      </c>
      <c r="B408" s="12"/>
      <c r="C408" s="12" t="s">
        <v>47</v>
      </c>
      <c r="D408" s="12" t="s">
        <v>630</v>
      </c>
      <c r="E408" s="11">
        <v>1</v>
      </c>
      <c r="F408" s="11">
        <v>0</v>
      </c>
      <c r="G408" s="6">
        <f>IF(E408="","",IF(E408=VLOOKUP(A408,スキル!$A:$K,11,0),"ス",VLOOKUP(A408,スキル!$A:$J,E408+4,FALSE)))</f>
        <v>1</v>
      </c>
      <c r="H408" s="6">
        <f>IF(E408="","",IF(E408=VLOOKUP(A408,スキル!$A:$K,11,0),"キ",100/G408))</f>
        <v>100</v>
      </c>
      <c r="I408" s="6">
        <f>IF(E408="","",IF(E408=VLOOKUP(A408,スキル!$A:$K,11,0),"ル",ROUND(F408/H408,1)))</f>
        <v>0</v>
      </c>
      <c r="J408" s="8">
        <f>IF(E408="","",IF(E408=VLOOKUP(A408,スキル!$A:$K,11,0),"Ｍ",ROUND(G408-I408,0)))</f>
        <v>1</v>
      </c>
      <c r="K408" s="6">
        <f ca="1">IF(E408="","",IF(E408=VLOOKUP(A408,スキル!$A:$K,11,0),"Ａ",IF(E408=VLOOKUP(A408,スキル!$A:$K,11,0)-1,0,SUM(OFFSET(スキル!$A$2,MATCH(A408,スキル!$A$3:$A$1048576,0),E408+4,1,5-E408)))))</f>
        <v>27</v>
      </c>
      <c r="L408" s="8">
        <f ca="1">IF(E408="",VLOOKUP(A408,スキル!$A:$K,10,0),IF(E408=VLOOKUP(A408,スキル!$A:$K,11,0),"Ｘ",J408+K408))</f>
        <v>28</v>
      </c>
      <c r="M408" s="9">
        <f>IF(C408="イベ","-",VLOOKUP(A408,スキル!$A:$K,10,0)*IF(C408="ハピ",10000,30000))</f>
        <v>870000</v>
      </c>
      <c r="N408" s="9">
        <f t="shared" ca="1" si="0"/>
        <v>30000</v>
      </c>
      <c r="O408" s="9">
        <f ca="1">IF(C408="イベ","-",IF(E408=VLOOKUP(A408,スキル!$A:$K,11,0),0,IF(C408="ハピ",L408*10000,L408*30000)))</f>
        <v>840000</v>
      </c>
      <c r="P408" s="12" t="s">
        <v>613</v>
      </c>
    </row>
    <row r="409" spans="1:16" ht="18" customHeight="1">
      <c r="A409" s="17">
        <v>407</v>
      </c>
      <c r="B409" s="18"/>
      <c r="C409" s="18" t="s">
        <v>50</v>
      </c>
      <c r="D409" s="18" t="s">
        <v>631</v>
      </c>
      <c r="E409" s="11">
        <v>3</v>
      </c>
      <c r="F409" s="11">
        <v>0</v>
      </c>
      <c r="G409" s="6" t="str">
        <f>IF(E409="","",IF(E409=VLOOKUP(A409,スキル!$A:$K,11,0),"ス",VLOOKUP(A409,スキル!$A:$J,E409+4,FALSE)))</f>
        <v>ス</v>
      </c>
      <c r="H409" s="6" t="str">
        <f>IF(E409="","",IF(E409=VLOOKUP(A409,スキル!$A:$K,11,0),"キ",100/G409))</f>
        <v>キ</v>
      </c>
      <c r="I409" s="6" t="str">
        <f>IF(E409="","",IF(E409=VLOOKUP(A409,スキル!$A:$K,11,0),"ル",ROUND(F409/H409,1)))</f>
        <v>ル</v>
      </c>
      <c r="J409" s="8" t="str">
        <f>IF(E409="","",IF(E409=VLOOKUP(A409,スキル!$A:$K,11,0),"Ｍ",ROUND(G409-I409,0)))</f>
        <v>Ｍ</v>
      </c>
      <c r="K409" s="6" t="str">
        <f ca="1">IF(E409="","",IF(E409=VLOOKUP(A409,スキル!$A:$K,11,0),"Ａ",IF(E409=VLOOKUP(A409,スキル!$A:$K,11,0)-1,0,SUM(OFFSET(スキル!$A$2,MATCH(A409,スキル!$A$3:$A$1048576,0),E409+4,1,5-E409)))))</f>
        <v>Ａ</v>
      </c>
      <c r="L409" s="8" t="str">
        <f>IF(E409="",VLOOKUP(A409,スキル!$A:$K,10,0),IF(E409=VLOOKUP(A409,スキル!$A:$K,11,0),"Ｘ",J409+K409))</f>
        <v>Ｘ</v>
      </c>
      <c r="M409" s="9" t="str">
        <f>IF(C409="イベ","-",VLOOKUP(A409,スキル!$A:$K,10,0)*IF(C409="ハピ",10000,30000))</f>
        <v>-</v>
      </c>
      <c r="N409" s="9" t="str">
        <f t="shared" si="0"/>
        <v>-</v>
      </c>
      <c r="O409" s="9" t="str">
        <f>IF(C409="イベ","-",IF(E409=VLOOKUP(A409,スキル!$A:$K,11,0),0,IF(C409="ハピ",L409*10000,L409*30000)))</f>
        <v>-</v>
      </c>
      <c r="P409" s="12" t="s">
        <v>44</v>
      </c>
    </row>
    <row r="410" spans="1:16" ht="18" customHeight="1">
      <c r="A410" s="11">
        <v>408</v>
      </c>
      <c r="B410" s="11">
        <v>104</v>
      </c>
      <c r="C410" s="12" t="s">
        <v>39</v>
      </c>
      <c r="D410" s="12" t="s">
        <v>632</v>
      </c>
      <c r="E410" s="11">
        <v>2</v>
      </c>
      <c r="F410" s="11">
        <v>50</v>
      </c>
      <c r="G410" s="6">
        <f>IF(E410="","",IF(E410=VLOOKUP(A410,スキル!$A:$K,11,0),"ス",VLOOKUP(A410,スキル!$A:$J,E410+4,FALSE)))</f>
        <v>2</v>
      </c>
      <c r="H410" s="6">
        <f>IF(E410="","",IF(E410=VLOOKUP(A410,スキル!$A:$K,11,0),"キ",100/G410))</f>
        <v>50</v>
      </c>
      <c r="I410" s="6">
        <f>IF(E410="","",IF(E410=VLOOKUP(A410,スキル!$A:$K,11,0),"ル",ROUND(F410/H410,1)))</f>
        <v>1</v>
      </c>
      <c r="J410" s="8">
        <f>IF(E410="","",IF(E410=VLOOKUP(A410,スキル!$A:$K,11,0),"Ｍ",ROUND(G410-I410,0)))</f>
        <v>1</v>
      </c>
      <c r="K410" s="6">
        <f ca="1">IF(E410="","",IF(E410=VLOOKUP(A410,スキル!$A:$K,11,0),"Ａ",IF(E410=VLOOKUP(A410,スキル!$A:$K,11,0)-1,0,SUM(OFFSET(スキル!$A$2,MATCH(A410,スキル!$A$3:$A$1048576,0),E410+4,1,5-E410)))))</f>
        <v>28</v>
      </c>
      <c r="L410" s="8">
        <f ca="1">IF(E410="",VLOOKUP(A410,スキル!$A:$K,10,0),IF(E410=VLOOKUP(A410,スキル!$A:$K,11,0),"Ｘ",J410+K410))</f>
        <v>29</v>
      </c>
      <c r="M410" s="9">
        <f>IF(C410="イベ","-",VLOOKUP(A410,スキル!$A:$K,10,0)*IF(C410="ハピ",10000,30000))</f>
        <v>960000</v>
      </c>
      <c r="N410" s="9">
        <f t="shared" ca="1" si="0"/>
        <v>90000</v>
      </c>
      <c r="O410" s="9">
        <f ca="1">IF(C410="イベ","-",IF(E410=VLOOKUP(A410,スキル!$A:$K,11,0),0,IF(C410="ハピ",L410*10000,L410*30000)))</f>
        <v>870000</v>
      </c>
      <c r="P410" s="12" t="s">
        <v>89</v>
      </c>
    </row>
    <row r="411" spans="1:16" ht="18" customHeight="1">
      <c r="A411" s="11">
        <v>409</v>
      </c>
      <c r="B411" s="11">
        <v>105</v>
      </c>
      <c r="C411" s="12" t="s">
        <v>39</v>
      </c>
      <c r="D411" s="12" t="s">
        <v>633</v>
      </c>
      <c r="E411" s="11">
        <v>1</v>
      </c>
      <c r="F411" s="11">
        <v>0</v>
      </c>
      <c r="G411" s="6">
        <f>IF(E411="","",IF(E411=VLOOKUP(A411,スキル!$A:$K,11,0),"ス",VLOOKUP(A411,スキル!$A:$J,E411+4,FALSE)))</f>
        <v>1</v>
      </c>
      <c r="H411" s="6">
        <f>IF(E411="","",IF(E411=VLOOKUP(A411,スキル!$A:$K,11,0),"キ",100/G411))</f>
        <v>100</v>
      </c>
      <c r="I411" s="6">
        <f>IF(E411="","",IF(E411=VLOOKUP(A411,スキル!$A:$K,11,0),"ル",ROUND(F411/H411,1)))</f>
        <v>0</v>
      </c>
      <c r="J411" s="8">
        <f>IF(E411="","",IF(E411=VLOOKUP(A411,スキル!$A:$K,11,0),"Ｍ",ROUND(G411-I411,0)))</f>
        <v>1</v>
      </c>
      <c r="K411" s="6">
        <f ca="1">IF(E411="","",IF(E411=VLOOKUP(A411,スキル!$A:$K,11,0),"Ａ",IF(E411=VLOOKUP(A411,スキル!$A:$K,11,0)-1,0,SUM(OFFSET(スキル!$A$2,MATCH(A411,スキル!$A$3:$A$1048576,0),E411+4,1,5-E411)))))</f>
        <v>30</v>
      </c>
      <c r="L411" s="8">
        <f ca="1">IF(E411="",VLOOKUP(A411,スキル!$A:$K,10,0),IF(E411=VLOOKUP(A411,スキル!$A:$K,11,0),"Ｘ",J411+K411))</f>
        <v>31</v>
      </c>
      <c r="M411" s="9">
        <f>IF(C411="イベ","-",VLOOKUP(A411,スキル!$A:$K,10,0)*IF(C411="ハピ",10000,30000))</f>
        <v>960000</v>
      </c>
      <c r="N411" s="9">
        <f t="shared" ca="1" si="0"/>
        <v>30000</v>
      </c>
      <c r="O411" s="9">
        <f ca="1">IF(C411="イベ","-",IF(E411=VLOOKUP(A411,スキル!$A:$K,11,0),0,IF(C411="ハピ",L411*10000,L411*30000)))</f>
        <v>930000</v>
      </c>
      <c r="P411" s="12" t="s">
        <v>380</v>
      </c>
    </row>
    <row r="412" spans="1:16" ht="18" customHeight="1">
      <c r="A412" s="11">
        <v>410</v>
      </c>
      <c r="B412" s="12"/>
      <c r="C412" s="12" t="s">
        <v>47</v>
      </c>
      <c r="D412" s="12" t="s">
        <v>634</v>
      </c>
      <c r="E412" s="11">
        <v>2</v>
      </c>
      <c r="F412" s="11">
        <v>50</v>
      </c>
      <c r="G412" s="6">
        <f>IF(E412="","",IF(E412=VLOOKUP(A412,スキル!$A:$K,11,0),"ス",VLOOKUP(A412,スキル!$A:$J,E412+4,FALSE)))</f>
        <v>2</v>
      </c>
      <c r="H412" s="6">
        <f>IF(E412="","",IF(E412=VLOOKUP(A412,スキル!$A:$K,11,0),"キ",100/G412))</f>
        <v>50</v>
      </c>
      <c r="I412" s="6">
        <f>IF(E412="","",IF(E412=VLOOKUP(A412,スキル!$A:$K,11,0),"ル",ROUND(F412/H412,1)))</f>
        <v>1</v>
      </c>
      <c r="J412" s="8">
        <f>IF(E412="","",IF(E412=VLOOKUP(A412,スキル!$A:$K,11,0),"Ｍ",ROUND(G412-I412,0)))</f>
        <v>1</v>
      </c>
      <c r="K412" s="6">
        <f ca="1">IF(E412="","",IF(E412=VLOOKUP(A412,スキル!$A:$K,11,0),"Ａ",IF(E412=VLOOKUP(A412,スキル!$A:$K,11,0)-1,0,SUM(OFFSET(スキル!$A$2,MATCH(A412,スキル!$A$3:$A$1048576,0),E412+4,1,5-E412)))))</f>
        <v>28</v>
      </c>
      <c r="L412" s="8">
        <f ca="1">IF(E412="",VLOOKUP(A412,スキル!$A:$K,10,0),IF(E412=VLOOKUP(A412,スキル!$A:$K,11,0),"Ｘ",J412+K412))</f>
        <v>29</v>
      </c>
      <c r="M412" s="9">
        <f>IF(C412="イベ","-",VLOOKUP(A412,スキル!$A:$K,10,0)*IF(C412="ハピ",10000,30000))</f>
        <v>960000</v>
      </c>
      <c r="N412" s="9">
        <f t="shared" ca="1" si="0"/>
        <v>90000</v>
      </c>
      <c r="O412" s="9">
        <f ca="1">IF(C412="イベ","-",IF(E412=VLOOKUP(A412,スキル!$A:$K,11,0),0,IF(C412="ハピ",L412*10000,L412*30000)))</f>
        <v>870000</v>
      </c>
      <c r="P412" s="12" t="s">
        <v>635</v>
      </c>
    </row>
    <row r="413" spans="1:16" ht="18" customHeight="1">
      <c r="A413" s="11">
        <v>411</v>
      </c>
      <c r="B413" s="12"/>
      <c r="C413" s="12" t="s">
        <v>47</v>
      </c>
      <c r="D413" s="12" t="s">
        <v>636</v>
      </c>
      <c r="E413" s="11">
        <v>1</v>
      </c>
      <c r="F413" s="11">
        <v>0</v>
      </c>
      <c r="G413" s="6">
        <f>IF(E413="","",IF(E413=VLOOKUP(A413,スキル!$A:$K,11,0),"ス",VLOOKUP(A413,スキル!$A:$J,E413+4,FALSE)))</f>
        <v>1</v>
      </c>
      <c r="H413" s="6">
        <f>IF(E413="","",IF(E413=VLOOKUP(A413,スキル!$A:$K,11,0),"キ",100/G413))</f>
        <v>100</v>
      </c>
      <c r="I413" s="6">
        <f>IF(E413="","",IF(E413=VLOOKUP(A413,スキル!$A:$K,11,0),"ル",ROUND(F413/H413,1)))</f>
        <v>0</v>
      </c>
      <c r="J413" s="8">
        <f>IF(E413="","",IF(E413=VLOOKUP(A413,スキル!$A:$K,11,0),"Ｍ",ROUND(G413-I413,0)))</f>
        <v>1</v>
      </c>
      <c r="K413" s="6">
        <f ca="1">IF(E413="","",IF(E413=VLOOKUP(A413,スキル!$A:$K,11,0),"Ａ",IF(E413=VLOOKUP(A413,スキル!$A:$K,11,0)-1,0,SUM(OFFSET(スキル!$A$2,MATCH(A413,スキル!$A$3:$A$1048576,0),E413+4,1,5-E413)))))</f>
        <v>34</v>
      </c>
      <c r="L413" s="8">
        <f ca="1">IF(E413="",VLOOKUP(A413,スキル!$A:$K,10,0),IF(E413=VLOOKUP(A413,スキル!$A:$K,11,0),"Ｘ",J413+K413))</f>
        <v>35</v>
      </c>
      <c r="M413" s="9">
        <f>IF(C413="イベ","-",VLOOKUP(A413,スキル!$A:$K,10,0)*IF(C413="ハピ",10000,30000))</f>
        <v>1080000</v>
      </c>
      <c r="N413" s="9">
        <f t="shared" ca="1" si="0"/>
        <v>30000</v>
      </c>
      <c r="O413" s="9">
        <f ca="1">IF(C413="イベ","-",IF(E413=VLOOKUP(A413,スキル!$A:$K,11,0),0,IF(C413="ハピ",L413*10000,L413*30000)))</f>
        <v>1050000</v>
      </c>
      <c r="P413" s="12" t="s">
        <v>69</v>
      </c>
    </row>
    <row r="414" spans="1:16" ht="18" customHeight="1">
      <c r="A414" s="17">
        <v>412</v>
      </c>
      <c r="B414" s="18"/>
      <c r="C414" s="18" t="s">
        <v>50</v>
      </c>
      <c r="D414" s="18" t="s">
        <v>637</v>
      </c>
      <c r="E414" s="11">
        <v>4</v>
      </c>
      <c r="F414" s="11">
        <v>0</v>
      </c>
      <c r="G414" s="6" t="str">
        <f>IF(E414="","",IF(E414=VLOOKUP(A414,スキル!$A:$K,11,0),"ス",VLOOKUP(A414,スキル!$A:$J,E414+4,FALSE)))</f>
        <v>ス</v>
      </c>
      <c r="H414" s="6" t="str">
        <f>IF(E414="","",IF(E414=VLOOKUP(A414,スキル!$A:$K,11,0),"キ",100/G414))</f>
        <v>キ</v>
      </c>
      <c r="I414" s="6" t="str">
        <f>IF(E414="","",IF(E414=VLOOKUP(A414,スキル!$A:$K,11,0),"ル",ROUND(F414/H414,1)))</f>
        <v>ル</v>
      </c>
      <c r="J414" s="8" t="str">
        <f>IF(E414="","",IF(E414=VLOOKUP(A414,スキル!$A:$K,11,0),"Ｍ",ROUND(G414-I414,0)))</f>
        <v>Ｍ</v>
      </c>
      <c r="K414" s="6" t="str">
        <f ca="1">IF(E414="","",IF(E414=VLOOKUP(A414,スキル!$A:$K,11,0),"Ａ",IF(E414=VLOOKUP(A414,スキル!$A:$K,11,0)-1,0,SUM(OFFSET(スキル!$A$2,MATCH(A414,スキル!$A$3:$A$1048576,0),E414+4,1,5-E414)))))</f>
        <v>Ａ</v>
      </c>
      <c r="L414" s="8" t="str">
        <f>IF(E414="",VLOOKUP(A414,スキル!$A:$K,10,0),IF(E414=VLOOKUP(A414,スキル!$A:$K,11,0),"Ｘ",J414+K414))</f>
        <v>Ｘ</v>
      </c>
      <c r="M414" s="9" t="str">
        <f>IF(C414="イベ","-",VLOOKUP(A414,スキル!$A:$K,10,0)*IF(C414="ハピ",10000,30000))</f>
        <v>-</v>
      </c>
      <c r="N414" s="9" t="str">
        <f t="shared" si="0"/>
        <v>-</v>
      </c>
      <c r="O414" s="9" t="str">
        <f>IF(C414="イベ","-",IF(E414=VLOOKUP(A414,スキル!$A:$K,11,0),0,IF(C414="ハピ",L414*10000,L414*30000)))</f>
        <v>-</v>
      </c>
      <c r="P414" s="12" t="s">
        <v>638</v>
      </c>
    </row>
    <row r="415" spans="1:16" ht="18" customHeight="1">
      <c r="A415" s="11">
        <v>413</v>
      </c>
      <c r="B415" s="12"/>
      <c r="C415" s="12" t="s">
        <v>47</v>
      </c>
      <c r="D415" s="12" t="s">
        <v>639</v>
      </c>
      <c r="E415" s="12"/>
      <c r="F415" s="12"/>
      <c r="G415" s="6" t="str">
        <f>IF(E415="","",IF(E415=VLOOKUP(A415,スキル!$A:$K,11,0),"ス",VLOOKUP(A415,スキル!$A:$J,E415+4,FALSE)))</f>
        <v/>
      </c>
      <c r="H415" s="6" t="str">
        <f>IF(E415="","",IF(E415=VLOOKUP(A415,スキル!$A:$K,11,0),"キ",100/G415))</f>
        <v/>
      </c>
      <c r="I415" s="6" t="str">
        <f>IF(E415="","",IF(E415=VLOOKUP(A415,スキル!$A:$K,11,0),"ル",ROUND(F415/H415,1)))</f>
        <v/>
      </c>
      <c r="J415" s="8" t="str">
        <f>IF(E415="","",IF(E415=VLOOKUP(A415,スキル!$A:$K,11,0),"Ｍ",ROUND(G415-I415,0)))</f>
        <v/>
      </c>
      <c r="K415" s="6" t="str">
        <f ca="1">IF(E415="","",IF(E415=VLOOKUP(A415,スキル!$A:$K,11,0),"Ａ",IF(E415=VLOOKUP(A415,スキル!$A:$K,11,0)-1,0,SUM(OFFSET(スキル!$A$2,MATCH(A415,スキル!$A$3:$A$1048576,0),E415+4,1,5-E415)))))</f>
        <v/>
      </c>
      <c r="L415" s="8">
        <f>IF(E415="",VLOOKUP(A415,スキル!$A:$K,10,0),IF(E415=VLOOKUP(A415,スキル!$A:$K,11,0),"Ｘ",J415+K415))</f>
        <v>36</v>
      </c>
      <c r="M415" s="9">
        <f>IF(C415="イベ","-",VLOOKUP(A415,スキル!$A:$K,10,0)*IF(C415="ハピ",10000,30000))</f>
        <v>1080000</v>
      </c>
      <c r="N415" s="9">
        <f t="shared" si="0"/>
        <v>0</v>
      </c>
      <c r="O415" s="9">
        <f>IF(C415="イベ","-",IF(E415=VLOOKUP(A415,スキル!$A:$K,11,0),0,IF(C415="ハピ",L415*10000,L415*30000)))</f>
        <v>1080000</v>
      </c>
      <c r="P415" s="12" t="s">
        <v>640</v>
      </c>
    </row>
    <row r="416" spans="1:16" ht="18" customHeight="1">
      <c r="A416" s="11">
        <v>414</v>
      </c>
      <c r="B416" s="12"/>
      <c r="C416" s="12" t="s">
        <v>47</v>
      </c>
      <c r="D416" s="12" t="s">
        <v>641</v>
      </c>
      <c r="E416" s="11">
        <v>1</v>
      </c>
      <c r="F416" s="11">
        <v>0</v>
      </c>
      <c r="G416" s="6">
        <f>IF(E416="","",IF(E416=VLOOKUP(A416,スキル!$A:$K,11,0),"ス",VLOOKUP(A416,スキル!$A:$J,E416+4,FALSE)))</f>
        <v>1</v>
      </c>
      <c r="H416" s="6">
        <f>IF(E416="","",IF(E416=VLOOKUP(A416,スキル!$A:$K,11,0),"キ",100/G416))</f>
        <v>100</v>
      </c>
      <c r="I416" s="6">
        <f>IF(E416="","",IF(E416=VLOOKUP(A416,スキル!$A:$K,11,0),"ル",ROUND(F416/H416,1)))</f>
        <v>0</v>
      </c>
      <c r="J416" s="8">
        <f>IF(E416="","",IF(E416=VLOOKUP(A416,スキル!$A:$K,11,0),"Ｍ",ROUND(G416-I416,0)))</f>
        <v>1</v>
      </c>
      <c r="K416" s="6">
        <f ca="1">IF(E416="","",IF(E416=VLOOKUP(A416,スキル!$A:$K,11,0),"Ａ",IF(E416=VLOOKUP(A416,スキル!$A:$K,11,0)-1,0,SUM(OFFSET(スキル!$A$2,MATCH(A416,スキル!$A$3:$A$1048576,0),E416+4,1,5-E416)))))</f>
        <v>34</v>
      </c>
      <c r="L416" s="8">
        <f ca="1">IF(E416="",VLOOKUP(A416,スキル!$A:$K,10,0),IF(E416=VLOOKUP(A416,スキル!$A:$K,11,0),"Ｘ",J416+K416))</f>
        <v>35</v>
      </c>
      <c r="M416" s="9">
        <f>IF(C416="イベ","-",VLOOKUP(A416,スキル!$A:$K,10,0)*IF(C416="ハピ",10000,30000))</f>
        <v>1080000</v>
      </c>
      <c r="N416" s="9">
        <f t="shared" ca="1" si="0"/>
        <v>30000</v>
      </c>
      <c r="O416" s="9">
        <f ca="1">IF(C416="イベ","-",IF(E416=VLOOKUP(A416,スキル!$A:$K,11,0),0,IF(C416="ハピ",L416*10000,L416*30000)))</f>
        <v>1050000</v>
      </c>
      <c r="P416" s="12" t="s">
        <v>642</v>
      </c>
    </row>
    <row r="417" spans="1:16" ht="18" customHeight="1">
      <c r="A417" s="11">
        <v>415</v>
      </c>
      <c r="B417" s="12"/>
      <c r="C417" s="12" t="s">
        <v>47</v>
      </c>
      <c r="D417" s="12" t="s">
        <v>643</v>
      </c>
      <c r="E417" s="11">
        <v>1</v>
      </c>
      <c r="F417" s="11">
        <v>0</v>
      </c>
      <c r="G417" s="6">
        <f>IF(E417="","",IF(E417=VLOOKUP(A417,スキル!$A:$K,11,0),"ス",VLOOKUP(A417,スキル!$A:$J,E417+4,FALSE)))</f>
        <v>1</v>
      </c>
      <c r="H417" s="6">
        <f>IF(E417="","",IF(E417=VLOOKUP(A417,スキル!$A:$K,11,0),"キ",100/G417))</f>
        <v>100</v>
      </c>
      <c r="I417" s="6">
        <f>IF(E417="","",IF(E417=VLOOKUP(A417,スキル!$A:$K,11,0),"ル",ROUND(F417/H417,1)))</f>
        <v>0</v>
      </c>
      <c r="J417" s="8">
        <f>IF(E417="","",IF(E417=VLOOKUP(A417,スキル!$A:$K,11,0),"Ｍ",ROUND(G417-I417,0)))</f>
        <v>1</v>
      </c>
      <c r="K417" s="6">
        <f ca="1">IF(E417="","",IF(E417=VLOOKUP(A417,スキル!$A:$K,11,0),"Ａ",IF(E417=VLOOKUP(A417,スキル!$A:$K,11,0)-1,0,SUM(OFFSET(スキル!$A$2,MATCH(A417,スキル!$A$3:$A$1048576,0),E417+4,1,5-E417)))))</f>
        <v>30</v>
      </c>
      <c r="L417" s="8">
        <f ca="1">IF(E417="",VLOOKUP(A417,スキル!$A:$K,10,0),IF(E417=VLOOKUP(A417,スキル!$A:$K,11,0),"Ｘ",J417+K417))</f>
        <v>31</v>
      </c>
      <c r="M417" s="9">
        <f>IF(C417="イベ","-",VLOOKUP(A417,スキル!$A:$K,10,0)*IF(C417="ハピ",10000,30000))</f>
        <v>960000</v>
      </c>
      <c r="N417" s="9">
        <f t="shared" ca="1" si="0"/>
        <v>30000</v>
      </c>
      <c r="O417" s="9">
        <f ca="1">IF(C417="イベ","-",IF(E417=VLOOKUP(A417,スキル!$A:$K,11,0),0,IF(C417="ハピ",L417*10000,L417*30000)))</f>
        <v>930000</v>
      </c>
      <c r="P417" s="12" t="s">
        <v>23</v>
      </c>
    </row>
    <row r="418" spans="1:16" ht="18" customHeight="1">
      <c r="A418" s="11">
        <v>416</v>
      </c>
      <c r="B418" s="12"/>
      <c r="C418" s="12" t="s">
        <v>47</v>
      </c>
      <c r="D418" s="12" t="s">
        <v>644</v>
      </c>
      <c r="E418" s="11">
        <v>1</v>
      </c>
      <c r="F418" s="11">
        <v>0</v>
      </c>
      <c r="G418" s="6">
        <f>IF(E418="","",IF(E418=VLOOKUP(A418,スキル!$A:$K,11,0),"ス",VLOOKUP(A418,スキル!$A:$J,E418+4,FALSE)))</f>
        <v>1</v>
      </c>
      <c r="H418" s="6">
        <f>IF(E418="","",IF(E418=VLOOKUP(A418,スキル!$A:$K,11,0),"キ",100/G418))</f>
        <v>100</v>
      </c>
      <c r="I418" s="6">
        <f>IF(E418="","",IF(E418=VLOOKUP(A418,スキル!$A:$K,11,0),"ル",ROUND(F418/H418,1)))</f>
        <v>0</v>
      </c>
      <c r="J418" s="8">
        <f>IF(E418="","",IF(E418=VLOOKUP(A418,スキル!$A:$K,11,0),"Ｍ",ROUND(G418-I418,0)))</f>
        <v>1</v>
      </c>
      <c r="K418" s="6">
        <f ca="1">IF(E418="","",IF(E418=VLOOKUP(A418,スキル!$A:$K,11,0),"Ａ",IF(E418=VLOOKUP(A418,スキル!$A:$K,11,0)-1,0,SUM(OFFSET(スキル!$A$2,MATCH(A418,スキル!$A$3:$A$1048576,0),E418+4,1,5-E418)))))</f>
        <v>30</v>
      </c>
      <c r="L418" s="8">
        <f ca="1">IF(E418="",VLOOKUP(A418,スキル!$A:$K,10,0),IF(E418=VLOOKUP(A418,スキル!$A:$K,11,0),"Ｘ",J418+K418))</f>
        <v>31</v>
      </c>
      <c r="M418" s="9">
        <f>IF(C418="イベ","-",VLOOKUP(A418,スキル!$A:$K,10,0)*IF(C418="ハピ",10000,30000))</f>
        <v>960000</v>
      </c>
      <c r="N418" s="9">
        <f t="shared" ca="1" si="0"/>
        <v>30000</v>
      </c>
      <c r="O418" s="9">
        <f ca="1">IF(C418="イベ","-",IF(E418=VLOOKUP(A418,スキル!$A:$K,11,0),0,IF(C418="ハピ",L418*10000,L418*30000)))</f>
        <v>930000</v>
      </c>
      <c r="P418" s="12" t="s">
        <v>645</v>
      </c>
    </row>
    <row r="419" spans="1:16" ht="18" customHeight="1">
      <c r="A419" s="11">
        <v>417</v>
      </c>
      <c r="B419" s="12"/>
      <c r="C419" s="12" t="s">
        <v>50</v>
      </c>
      <c r="D419" s="12" t="s">
        <v>646</v>
      </c>
      <c r="E419" s="11">
        <v>3</v>
      </c>
      <c r="F419" s="11">
        <v>14</v>
      </c>
      <c r="G419" s="6">
        <f>IF(E419="","",IF(E419=VLOOKUP(A419,スキル!$A:$K,11,0),"ス",VLOOKUP(A419,スキル!$A:$J,E419+4,FALSE)))</f>
        <v>7</v>
      </c>
      <c r="H419" s="6">
        <f>IF(E419="","",IF(E419=VLOOKUP(A419,スキル!$A:$K,11,0),"キ",100/G419))</f>
        <v>14.285714285714286</v>
      </c>
      <c r="I419" s="6">
        <f>IF(E419="","",IF(E419=VLOOKUP(A419,スキル!$A:$K,11,0),"ル",ROUND(F419/H419,1)))</f>
        <v>1</v>
      </c>
      <c r="J419" s="8">
        <f>IF(E419="","",IF(E419=VLOOKUP(A419,スキル!$A:$K,11,0),"Ｍ",ROUND(G419-I419,0)))</f>
        <v>6</v>
      </c>
      <c r="K419" s="6">
        <f ca="1">IF(E419="","",IF(E419=VLOOKUP(A419,スキル!$A:$K,11,0),"Ａ",IF(E419=VLOOKUP(A419,スキル!$A:$K,11,0)-1,0,SUM(OFFSET(スキル!$A$2,MATCH(A419,スキル!$A$3:$A$1048576,0),E419+4,1,5-E419)))))</f>
        <v>0</v>
      </c>
      <c r="L419" s="8">
        <f ca="1">IF(E419="",VLOOKUP(A419,スキル!$A:$K,10,0),IF(E419=VLOOKUP(A419,スキル!$A:$K,11,0),"Ｘ",J419+K419))</f>
        <v>6</v>
      </c>
      <c r="M419" s="9" t="str">
        <f>IF(C419="イベ","-",VLOOKUP(A419,スキル!$A:$K,10,0)*IF(C419="ハピ",10000,30000))</f>
        <v>-</v>
      </c>
      <c r="N419" s="9" t="str">
        <f t="shared" si="0"/>
        <v>-</v>
      </c>
      <c r="O419" s="9" t="str">
        <f>IF(C419="イベ","-",IF(E419=VLOOKUP(A419,スキル!$A:$K,11,0),0,IF(C419="ハピ",L419*10000,L419*30000)))</f>
        <v>-</v>
      </c>
      <c r="P419" s="12" t="s">
        <v>308</v>
      </c>
    </row>
    <row r="420" spans="1:16" ht="18" customHeight="1">
      <c r="A420" s="11">
        <v>418</v>
      </c>
      <c r="B420" s="11">
        <v>106</v>
      </c>
      <c r="C420" s="12" t="s">
        <v>39</v>
      </c>
      <c r="D420" s="12" t="s">
        <v>647</v>
      </c>
      <c r="E420" s="11">
        <v>1</v>
      </c>
      <c r="F420" s="11">
        <v>0</v>
      </c>
      <c r="G420" s="6">
        <f>IF(E420="","",IF(E420=VLOOKUP(A420,スキル!$A:$K,11,0),"ス",VLOOKUP(A420,スキル!$A:$J,E420+4,FALSE)))</f>
        <v>1</v>
      </c>
      <c r="H420" s="6">
        <f>IF(E420="","",IF(E420=VLOOKUP(A420,スキル!$A:$K,11,0),"キ",100/G420))</f>
        <v>100</v>
      </c>
      <c r="I420" s="6">
        <f>IF(E420="","",IF(E420=VLOOKUP(A420,スキル!$A:$K,11,0),"ル",ROUND(F420/H420,1)))</f>
        <v>0</v>
      </c>
      <c r="J420" s="8">
        <f>IF(E420="","",IF(E420=VLOOKUP(A420,スキル!$A:$K,11,0),"Ｍ",ROUND(G420-I420,0)))</f>
        <v>1</v>
      </c>
      <c r="K420" s="6">
        <f ca="1">IF(E420="","",IF(E420=VLOOKUP(A420,スキル!$A:$K,11,0),"Ａ",IF(E420=VLOOKUP(A420,スキル!$A:$K,11,0)-1,0,SUM(OFFSET(スキル!$A$2,MATCH(A420,スキル!$A$3:$A$1048576,0),E420+4,1,5-E420)))))</f>
        <v>27</v>
      </c>
      <c r="L420" s="8">
        <f ca="1">IF(E420="",VLOOKUP(A420,スキル!$A:$K,10,0),IF(E420=VLOOKUP(A420,スキル!$A:$K,11,0),"Ｘ",J420+K420))</f>
        <v>28</v>
      </c>
      <c r="M420" s="9">
        <f>IF(C420="イベ","-",VLOOKUP(A420,スキル!$A:$K,10,0)*IF(C420="ハピ",10000,30000))</f>
        <v>870000</v>
      </c>
      <c r="N420" s="9">
        <f t="shared" ca="1" si="0"/>
        <v>30000</v>
      </c>
      <c r="O420" s="9">
        <f ca="1">IF(C420="イベ","-",IF(E420=VLOOKUP(A420,スキル!$A:$K,11,0),0,IF(C420="ハピ",L420*10000,L420*30000)))</f>
        <v>840000</v>
      </c>
      <c r="P420" s="12" t="s">
        <v>648</v>
      </c>
    </row>
    <row r="421" spans="1:16" ht="18" customHeight="1">
      <c r="A421" s="11">
        <v>419</v>
      </c>
      <c r="B421" s="11">
        <v>107</v>
      </c>
      <c r="C421" s="12" t="s">
        <v>39</v>
      </c>
      <c r="D421" s="12" t="s">
        <v>649</v>
      </c>
      <c r="E421" s="11">
        <v>1</v>
      </c>
      <c r="F421" s="11">
        <v>0</v>
      </c>
      <c r="G421" s="6">
        <f>IF(E421="","",IF(E421=VLOOKUP(A421,スキル!$A:$K,11,0),"ス",VLOOKUP(A421,スキル!$A:$J,E421+4,FALSE)))</f>
        <v>1</v>
      </c>
      <c r="H421" s="6">
        <f>IF(E421="","",IF(E421=VLOOKUP(A421,スキル!$A:$K,11,0),"キ",100/G421))</f>
        <v>100</v>
      </c>
      <c r="I421" s="6">
        <f>IF(E421="","",IF(E421=VLOOKUP(A421,スキル!$A:$K,11,0),"ル",ROUND(F421/H421,1)))</f>
        <v>0</v>
      </c>
      <c r="J421" s="8">
        <f>IF(E421="","",IF(E421=VLOOKUP(A421,スキル!$A:$K,11,0),"Ｍ",ROUND(G421-I421,0)))</f>
        <v>1</v>
      </c>
      <c r="K421" s="6">
        <f ca="1">IF(E421="","",IF(E421=VLOOKUP(A421,スキル!$A:$K,11,0),"Ａ",IF(E421=VLOOKUP(A421,スキル!$A:$K,11,0)-1,0,SUM(OFFSET(スキル!$A$2,MATCH(A421,スキル!$A$3:$A$1048576,0),E421+4,1,5-E421)))))</f>
        <v>27</v>
      </c>
      <c r="L421" s="8">
        <f ca="1">IF(E421="",VLOOKUP(A421,スキル!$A:$K,10,0),IF(E421=VLOOKUP(A421,スキル!$A:$K,11,0),"Ｘ",J421+K421))</f>
        <v>28</v>
      </c>
      <c r="M421" s="9">
        <f>IF(C421="イベ","-",VLOOKUP(A421,スキル!$A:$K,10,0)*IF(C421="ハピ",10000,30000))</f>
        <v>870000</v>
      </c>
      <c r="N421" s="9">
        <f t="shared" ca="1" si="0"/>
        <v>30000</v>
      </c>
      <c r="O421" s="9">
        <f ca="1">IF(C421="イベ","-",IF(E421=VLOOKUP(A421,スキル!$A:$K,11,0),0,IF(C421="ハピ",L421*10000,L421*30000)))</f>
        <v>840000</v>
      </c>
      <c r="P421" s="12" t="s">
        <v>23</v>
      </c>
    </row>
    <row r="422" spans="1:16" ht="18" customHeight="1">
      <c r="A422" s="11">
        <v>420</v>
      </c>
      <c r="B422" s="12"/>
      <c r="C422" s="12" t="s">
        <v>47</v>
      </c>
      <c r="D422" s="12" t="s">
        <v>650</v>
      </c>
      <c r="E422" s="11">
        <v>1</v>
      </c>
      <c r="F422" s="11">
        <v>0</v>
      </c>
      <c r="G422" s="6">
        <f>IF(E422="","",IF(E422=VLOOKUP(A422,スキル!$A:$K,11,0),"ス",VLOOKUP(A422,スキル!$A:$J,E422+4,FALSE)))</f>
        <v>1</v>
      </c>
      <c r="H422" s="6">
        <f>IF(E422="","",IF(E422=VLOOKUP(A422,スキル!$A:$K,11,0),"キ",100/G422))</f>
        <v>100</v>
      </c>
      <c r="I422" s="6">
        <f>IF(E422="","",IF(E422=VLOOKUP(A422,スキル!$A:$K,11,0),"ル",ROUND(F422/H422,1)))</f>
        <v>0</v>
      </c>
      <c r="J422" s="8">
        <f>IF(E422="","",IF(E422=VLOOKUP(A422,スキル!$A:$K,11,0),"Ｍ",ROUND(G422-I422,0)))</f>
        <v>1</v>
      </c>
      <c r="K422" s="6">
        <f ca="1">IF(E422="","",IF(E422=VLOOKUP(A422,スキル!$A:$K,11,0),"Ａ",IF(E422=VLOOKUP(A422,スキル!$A:$K,11,0)-1,0,SUM(OFFSET(スキル!$A$2,MATCH(A422,スキル!$A$3:$A$1048576,0),E422+4,1,5-E422)))))</f>
        <v>30</v>
      </c>
      <c r="L422" s="8">
        <f ca="1">IF(E422="",VLOOKUP(A422,スキル!$A:$K,10,0),IF(E422=VLOOKUP(A422,スキル!$A:$K,11,0),"Ｘ",J422+K422))</f>
        <v>31</v>
      </c>
      <c r="M422" s="9">
        <f>IF(C422="イベ","-",VLOOKUP(A422,スキル!$A:$K,10,0)*IF(C422="ハピ",10000,30000))</f>
        <v>960000</v>
      </c>
      <c r="N422" s="9">
        <f t="shared" ca="1" si="0"/>
        <v>30000</v>
      </c>
      <c r="O422" s="9">
        <f ca="1">IF(C422="イベ","-",IF(E422=VLOOKUP(A422,スキル!$A:$K,11,0),0,IF(C422="ハピ",L422*10000,L422*30000)))</f>
        <v>930000</v>
      </c>
      <c r="P422" s="12" t="s">
        <v>651</v>
      </c>
    </row>
    <row r="423" spans="1:16" ht="18" customHeight="1">
      <c r="A423" s="11">
        <v>421</v>
      </c>
      <c r="B423" s="11">
        <v>108</v>
      </c>
      <c r="C423" s="12" t="s">
        <v>39</v>
      </c>
      <c r="D423" s="12" t="s">
        <v>652</v>
      </c>
      <c r="E423" s="11">
        <v>2</v>
      </c>
      <c r="F423" s="11">
        <v>0</v>
      </c>
      <c r="G423" s="6">
        <f>IF(E423="","",IF(E423=VLOOKUP(A423,スキル!$A:$K,11,0),"ス",VLOOKUP(A423,スキル!$A:$J,E423+4,FALSE)))</f>
        <v>2</v>
      </c>
      <c r="H423" s="6">
        <f>IF(E423="","",IF(E423=VLOOKUP(A423,スキル!$A:$K,11,0),"キ",100/G423))</f>
        <v>50</v>
      </c>
      <c r="I423" s="6">
        <f>IF(E423="","",IF(E423=VLOOKUP(A423,スキル!$A:$K,11,0),"ル",ROUND(F423/H423,1)))</f>
        <v>0</v>
      </c>
      <c r="J423" s="8">
        <f>IF(E423="","",IF(E423=VLOOKUP(A423,スキル!$A:$K,11,0),"Ｍ",ROUND(G423-I423,0)))</f>
        <v>2</v>
      </c>
      <c r="K423" s="6">
        <f ca="1">IF(E423="","",IF(E423=VLOOKUP(A423,スキル!$A:$K,11,0),"Ａ",IF(E423=VLOOKUP(A423,スキル!$A:$K,11,0)-1,0,SUM(OFFSET(スキル!$A$2,MATCH(A423,スキル!$A$3:$A$1048576,0),E423+4,1,5-E423)))))</f>
        <v>25</v>
      </c>
      <c r="L423" s="8">
        <f ca="1">IF(E423="",VLOOKUP(A423,スキル!$A:$K,10,0),IF(E423=VLOOKUP(A423,スキル!$A:$K,11,0),"Ｘ",J423+K423))</f>
        <v>27</v>
      </c>
      <c r="M423" s="9">
        <f>IF(C423="イベ","-",VLOOKUP(A423,スキル!$A:$K,10,0)*IF(C423="ハピ",10000,30000))</f>
        <v>870000</v>
      </c>
      <c r="N423" s="9">
        <f t="shared" ca="1" si="0"/>
        <v>60000</v>
      </c>
      <c r="O423" s="9">
        <f ca="1">IF(C423="イベ","-",IF(E423=VLOOKUP(A423,スキル!$A:$K,11,0),0,IF(C423="ハピ",L423*10000,L423*30000)))</f>
        <v>810000</v>
      </c>
      <c r="P423" s="12" t="s">
        <v>653</v>
      </c>
    </row>
    <row r="424" spans="1:16" ht="18" customHeight="1">
      <c r="A424" s="11">
        <v>422</v>
      </c>
      <c r="B424" s="12"/>
      <c r="C424" s="12" t="s">
        <v>47</v>
      </c>
      <c r="D424" s="12" t="s">
        <v>654</v>
      </c>
      <c r="E424" s="12"/>
      <c r="F424" s="12"/>
      <c r="G424" s="6" t="str">
        <f>IF(E424="","",IF(E424=VLOOKUP(A424,スキル!$A:$K,11,0),"ス",VLOOKUP(A424,スキル!$A:$J,E424+4,FALSE)))</f>
        <v/>
      </c>
      <c r="H424" s="6" t="str">
        <f>IF(E424="","",IF(E424=VLOOKUP(A424,スキル!$A:$K,11,0),"キ",100/G424))</f>
        <v/>
      </c>
      <c r="I424" s="6" t="str">
        <f>IF(E424="","",IF(E424=VLOOKUP(A424,スキル!$A:$K,11,0),"ル",ROUND(F424/H424,1)))</f>
        <v/>
      </c>
      <c r="J424" s="8" t="str">
        <f>IF(E424="","",IF(E424=VLOOKUP(A424,スキル!$A:$K,11,0),"Ｍ",ROUND(G424-I424,0)))</f>
        <v/>
      </c>
      <c r="K424" s="6" t="str">
        <f ca="1">IF(E424="","",IF(E424=VLOOKUP(A424,スキル!$A:$K,11,0),"Ａ",IF(E424=VLOOKUP(A424,スキル!$A:$K,11,0)-1,0,SUM(OFFSET(スキル!$A$2,MATCH(A424,スキル!$A$3:$A$1048576,0),E424+4,1,5-E424)))))</f>
        <v/>
      </c>
      <c r="L424" s="8">
        <f>IF(E424="",VLOOKUP(A424,スキル!$A:$K,10,0),IF(E424=VLOOKUP(A424,スキル!$A:$K,11,0),"Ｘ",J424+K424))</f>
        <v>36</v>
      </c>
      <c r="M424" s="9">
        <f>IF(C424="イベ","-",VLOOKUP(A424,スキル!$A:$K,10,0)*IF(C424="ハピ",10000,30000))</f>
        <v>1080000</v>
      </c>
      <c r="N424" s="9">
        <f t="shared" si="0"/>
        <v>0</v>
      </c>
      <c r="O424" s="9">
        <f>IF(C424="イベ","-",IF(E424=VLOOKUP(A424,スキル!$A:$K,11,0),0,IF(C424="ハピ",L424*10000,L424*30000)))</f>
        <v>1080000</v>
      </c>
      <c r="P424" s="12" t="s">
        <v>640</v>
      </c>
    </row>
    <row r="425" spans="1:16" ht="18" customHeight="1">
      <c r="G425" s="6" t="str">
        <f>IF(E425="","",IF(E425=VLOOKUP(A425,スキル!$A:$K,11,0),"ス",VLOOKUP(A425,スキル!$A:$J,E425+4,FALSE)))</f>
        <v/>
      </c>
      <c r="H425" s="6" t="str">
        <f>IF(E425="","",IF(E425=VLOOKUP(A425,スキル!$A:$K,11,0),"キ",100/G425))</f>
        <v/>
      </c>
      <c r="I425" s="6" t="str">
        <f>IF(E425="","",IF(E425=VLOOKUP(A425,スキル!$A:$K,11,0),"ル",ROUND(F425/H425,1)))</f>
        <v/>
      </c>
      <c r="J425" s="8" t="str">
        <f>IF(E425="","",IF(E425=VLOOKUP(A425,スキル!$A:$K,11,0),"Ｍ",ROUND(G425-I425,0)))</f>
        <v/>
      </c>
      <c r="K425" s="6" t="str">
        <f ca="1">IF(E425="","",IF(E425=VLOOKUP(A425,スキル!$A:$K,11,0),"Ａ",IF(E425=VLOOKUP(A425,スキル!$A:$K,11,0)-1,0,SUM(OFFSET(スキル!$A$2,MATCH(A425,スキル!$A$3:$A$1048576,0),E425+4,1,5-E425)))))</f>
        <v/>
      </c>
      <c r="L425" s="21"/>
      <c r="M425" s="22"/>
      <c r="N425" s="22"/>
      <c r="O425" s="22"/>
    </row>
    <row r="426" spans="1:16" ht="18" customHeight="1">
      <c r="G426" s="6" t="str">
        <f>IF(E426="","",IF(E426=VLOOKUP(A426,スキル!$A:$K,11,0),"ス",VLOOKUP(A426,スキル!$A:$J,E426+4,FALSE)))</f>
        <v/>
      </c>
      <c r="H426" s="6" t="str">
        <f>IF(E426="","",IF(E426=VLOOKUP(A426,スキル!$A:$K,11,0),"キ",100/G426))</f>
        <v/>
      </c>
      <c r="I426" s="6" t="str">
        <f>IF(E426="","",IF(E426=VLOOKUP(A426,スキル!$A:$K,11,0),"ル",ROUND(F426/H426,1)))</f>
        <v/>
      </c>
      <c r="J426" s="8" t="str">
        <f>IF(E426="","",IF(E426=VLOOKUP(A426,スキル!$A:$K,11,0),"Ｍ",ROUND(G426-I426,0)))</f>
        <v/>
      </c>
      <c r="K426" s="6" t="str">
        <f ca="1">IF(E426="","",IF(E426=VLOOKUP(A426,スキル!$A:$K,11,0),"Ａ",IF(E426=VLOOKUP(A426,スキル!$A:$K,11,0)-1,0,SUM(OFFSET(スキル!$A$2,MATCH(A426,スキル!$A$3:$A$1048576,0),E426+4,1,5-E426)))))</f>
        <v/>
      </c>
      <c r="L426" s="21"/>
      <c r="M426" s="22"/>
      <c r="N426" s="22"/>
      <c r="O426" s="22"/>
    </row>
    <row r="427" spans="1:16" ht="18" customHeight="1">
      <c r="G427" s="6" t="str">
        <f>IF(E427="","",IF(E427=VLOOKUP(A427,スキル!$A:$K,11,0),"ス",VLOOKUP(A427,スキル!$A:$J,E427+4,FALSE)))</f>
        <v/>
      </c>
      <c r="H427" s="6" t="str">
        <f>IF(E427="","",IF(E427=VLOOKUP(A427,スキル!$A:$K,11,0),"キ",100/G427))</f>
        <v/>
      </c>
      <c r="I427" s="6" t="str">
        <f>IF(E427="","",IF(E427=VLOOKUP(A427,スキル!$A:$K,11,0),"ル",ROUND(F427/H427,1)))</f>
        <v/>
      </c>
      <c r="J427" s="8" t="str">
        <f>IF(E427="","",IF(E427=VLOOKUP(A427,スキル!$A:$K,11,0),"Ｍ",ROUND(G427-I427,0)))</f>
        <v/>
      </c>
      <c r="K427" s="6" t="str">
        <f ca="1">IF(E427="","",IF(E427=VLOOKUP(A427,スキル!$A:$K,11,0),"Ａ",IF(E427=VLOOKUP(A427,スキル!$A:$K,11,0)-1,0,SUM(OFFSET(スキル!$A$2,MATCH(A427,スキル!$A$3:$A$1048576,0),E427+4,1,5-E427)))))</f>
        <v/>
      </c>
      <c r="L427" s="21"/>
      <c r="M427" s="22"/>
      <c r="N427" s="22"/>
      <c r="O427" s="22"/>
    </row>
    <row r="428" spans="1:16" ht="18" customHeight="1">
      <c r="G428" s="6" t="str">
        <f>IF(E428="","",IF(E428=VLOOKUP(A428,スキル!$A:$K,11,0),"ス",VLOOKUP(A428,スキル!$A:$J,E428+4,FALSE)))</f>
        <v/>
      </c>
      <c r="H428" s="6" t="str">
        <f>IF(E428="","",IF(E428=VLOOKUP(A428,スキル!$A:$K,11,0),"キ",100/G428))</f>
        <v/>
      </c>
      <c r="I428" s="6" t="str">
        <f>IF(E428="","",IF(E428=VLOOKUP(A428,スキル!$A:$K,11,0),"ル",ROUND(F428/H428,1)))</f>
        <v/>
      </c>
      <c r="J428" s="8" t="str">
        <f>IF(E428="","",IF(E428=VLOOKUP(A428,スキル!$A:$K,11,0),"Ｍ",ROUND(G428-I428,0)))</f>
        <v/>
      </c>
      <c r="K428" s="6" t="str">
        <f ca="1">IF(E428="","",IF(E428=VLOOKUP(A428,スキル!$A:$K,11,0),"Ａ",IF(E428=VLOOKUP(A428,スキル!$A:$K,11,0)-1,0,SUM(OFFSET(スキル!$A$2,MATCH(A428,スキル!$A$3:$A$1048576,0),E428+4,1,5-E428)))))</f>
        <v/>
      </c>
      <c r="L428" s="21"/>
      <c r="M428" s="22"/>
      <c r="N428" s="22"/>
      <c r="O428" s="22"/>
    </row>
    <row r="429" spans="1:16" ht="18" customHeight="1">
      <c r="G429" s="6" t="str">
        <f>IF(E429="","",IF(E429=VLOOKUP(A429,スキル!$A:$K,11,0),"ス",VLOOKUP(A429,スキル!$A:$J,E429+4,FALSE)))</f>
        <v/>
      </c>
      <c r="H429" s="6" t="str">
        <f>IF(E429="","",IF(E429=VLOOKUP(A429,スキル!$A:$K,11,0),"キ",100/G429))</f>
        <v/>
      </c>
      <c r="I429" s="6" t="str">
        <f>IF(E429="","",IF(E429=VLOOKUP(A429,スキル!$A:$K,11,0),"ル",ROUND(F429/H429,1)))</f>
        <v/>
      </c>
      <c r="J429" s="8" t="str">
        <f>IF(E429="","",IF(E429=VLOOKUP(A429,スキル!$A:$K,11,0),"Ｍ",ROUND(G429-I429,0)))</f>
        <v/>
      </c>
      <c r="K429" s="6" t="str">
        <f ca="1">IF(E429="","",IF(E429=VLOOKUP(A429,スキル!$A:$K,11,0),"Ａ",IF(E429=VLOOKUP(A429,スキル!$A:$K,11,0)-1,0,SUM(OFFSET(スキル!$A$2,MATCH(A429,スキル!$A$3:$A$1048576,0),E429+4,1,5-E429)))))</f>
        <v/>
      </c>
      <c r="L429" s="21"/>
      <c r="M429" s="22"/>
      <c r="N429" s="22"/>
      <c r="O429" s="22"/>
    </row>
    <row r="430" spans="1:16" ht="18" customHeight="1">
      <c r="G430" s="6" t="str">
        <f>IF(E430="","",IF(E430=VLOOKUP(A430,スキル!$A:$K,11,0),"ス",VLOOKUP(A430,スキル!$A:$J,E430+4,FALSE)))</f>
        <v/>
      </c>
      <c r="H430" s="6" t="str">
        <f>IF(E430="","",IF(E430=VLOOKUP(A430,スキル!$A:$K,11,0),"キ",100/G430))</f>
        <v/>
      </c>
      <c r="I430" s="6" t="str">
        <f>IF(E430="","",IF(E430=VLOOKUP(A430,スキル!$A:$K,11,0),"ル",ROUND(F430/H430,1)))</f>
        <v/>
      </c>
      <c r="J430" s="8" t="str">
        <f>IF(E430="","",IF(E430=VLOOKUP(A430,スキル!$A:$K,11,0),"Ｍ",ROUND(G430-I430,0)))</f>
        <v/>
      </c>
      <c r="K430" s="6" t="str">
        <f ca="1">IF(E430="","",IF(E430=VLOOKUP(A430,スキル!$A:$K,11,0),"Ａ",IF(E430=VLOOKUP(A430,スキル!$A:$K,11,0)-1,0,SUM(OFFSET(スキル!$A$2,MATCH(A430,スキル!$A$3:$A$1048576,0),E430+4,1,5-E430)))))</f>
        <v/>
      </c>
      <c r="L430" s="21"/>
      <c r="M430" s="22"/>
      <c r="N430" s="22"/>
      <c r="O430" s="22"/>
    </row>
    <row r="431" spans="1:16" ht="18" customHeight="1">
      <c r="G431" s="6" t="str">
        <f>IF(E431="","",IF(E431=VLOOKUP(A431,スキル!$A:$K,11,0),"ス",VLOOKUP(A431,スキル!$A:$J,E431+4,FALSE)))</f>
        <v/>
      </c>
      <c r="H431" s="6" t="str">
        <f>IF(E431="","",IF(E431=VLOOKUP(A431,スキル!$A:$K,11,0),"キ",100/G431))</f>
        <v/>
      </c>
      <c r="I431" s="6" t="str">
        <f>IF(E431="","",IF(E431=VLOOKUP(A431,スキル!$A:$K,11,0),"ル",ROUND(F431/H431,1)))</f>
        <v/>
      </c>
      <c r="J431" s="8" t="str">
        <f>IF(E431="","",IF(E431=VLOOKUP(A431,スキル!$A:$K,11,0),"Ｍ",ROUND(G431-I431,0)))</f>
        <v/>
      </c>
      <c r="K431" s="6" t="str">
        <f ca="1">IF(E431="","",IF(E431=VLOOKUP(A431,スキル!$A:$K,11,0),"Ａ",IF(E431=VLOOKUP(A431,スキル!$A:$K,11,0)-1,0,SUM(OFFSET(スキル!$A$2,MATCH(A431,スキル!$A$3:$A$1048576,0),E431+4,1,5-E431)))))</f>
        <v/>
      </c>
      <c r="L431" s="21"/>
      <c r="M431" s="22"/>
      <c r="N431" s="22"/>
      <c r="O431" s="22"/>
    </row>
    <row r="432" spans="1:16" ht="18" customHeight="1">
      <c r="G432" s="6" t="str">
        <f>IF(E432="","",IF(E432=VLOOKUP(A432,スキル!$A:$K,11,0),"ス",VLOOKUP(A432,スキル!$A:$J,E432+4,FALSE)))</f>
        <v/>
      </c>
      <c r="H432" s="6" t="str">
        <f>IF(E432="","",IF(E432=VLOOKUP(A432,スキル!$A:$K,11,0),"キ",100/G432))</f>
        <v/>
      </c>
      <c r="I432" s="6" t="str">
        <f>IF(E432="","",IF(E432=VLOOKUP(A432,スキル!$A:$K,11,0),"ル",ROUND(F432/H432,1)))</f>
        <v/>
      </c>
      <c r="J432" s="8" t="str">
        <f>IF(E432="","",IF(E432=VLOOKUP(A432,スキル!$A:$K,11,0),"Ｍ",ROUND(G432-I432,0)))</f>
        <v/>
      </c>
      <c r="K432" s="6" t="str">
        <f ca="1">IF(E432="","",IF(E432=VLOOKUP(A432,スキル!$A:$K,11,0),"Ａ",IF(E432=VLOOKUP(A432,スキル!$A:$K,11,0)-1,0,SUM(OFFSET(スキル!$A$2,MATCH(A432,スキル!$A$3:$A$1048576,0),E432+4,1,5-E432)))))</f>
        <v/>
      </c>
      <c r="L432" s="21"/>
      <c r="M432" s="22"/>
      <c r="N432" s="22"/>
      <c r="O432" s="22"/>
    </row>
    <row r="433" spans="13:15" ht="18" customHeight="1">
      <c r="M433" s="5"/>
      <c r="N433" s="5"/>
      <c r="O433" s="5"/>
    </row>
    <row r="434" spans="13:15" ht="18" customHeight="1">
      <c r="M434" s="5"/>
      <c r="N434" s="5"/>
      <c r="O434" s="5"/>
    </row>
    <row r="435" spans="13:15" ht="18" customHeight="1">
      <c r="M435" s="5"/>
      <c r="N435" s="5"/>
      <c r="O435" s="5"/>
    </row>
    <row r="436" spans="13:15" ht="18" customHeight="1">
      <c r="M436" s="5"/>
      <c r="N436" s="5"/>
      <c r="O436" s="5"/>
    </row>
    <row r="437" spans="13:15" ht="18" customHeight="1">
      <c r="M437" s="5"/>
      <c r="N437" s="5"/>
      <c r="O437" s="5"/>
    </row>
    <row r="438" spans="13:15" ht="18" customHeight="1">
      <c r="M438" s="5"/>
      <c r="N438" s="5"/>
      <c r="O438" s="5"/>
    </row>
    <row r="439" spans="13:15" ht="18" customHeight="1">
      <c r="M439" s="5"/>
      <c r="N439" s="5"/>
      <c r="O439" s="5"/>
    </row>
    <row r="440" spans="13:15" ht="18" customHeight="1">
      <c r="M440" s="5"/>
      <c r="N440" s="5"/>
      <c r="O440" s="5"/>
    </row>
    <row r="441" spans="13:15" ht="18" customHeight="1">
      <c r="M441" s="5"/>
      <c r="N441" s="5"/>
      <c r="O441" s="5"/>
    </row>
    <row r="442" spans="13:15" ht="18" customHeight="1">
      <c r="M442" s="5"/>
      <c r="N442" s="5"/>
      <c r="O442" s="5"/>
    </row>
    <row r="443" spans="13:15" ht="18" customHeight="1">
      <c r="M443" s="5"/>
      <c r="N443" s="5"/>
      <c r="O443" s="5"/>
    </row>
    <row r="444" spans="13:15" ht="18" customHeight="1">
      <c r="M444" s="5"/>
      <c r="N444" s="5"/>
      <c r="O444" s="5"/>
    </row>
    <row r="445" spans="13:15" ht="18" customHeight="1">
      <c r="M445" s="5"/>
      <c r="N445" s="5"/>
      <c r="O445" s="5"/>
    </row>
    <row r="446" spans="13:15" ht="18" customHeight="1">
      <c r="M446" s="5"/>
      <c r="N446" s="5"/>
      <c r="O446" s="5"/>
    </row>
    <row r="447" spans="13:15" ht="18" customHeight="1">
      <c r="M447" s="5"/>
      <c r="N447" s="5"/>
      <c r="O447" s="5"/>
    </row>
    <row r="448" spans="13:15" ht="18" customHeight="1">
      <c r="M448" s="5"/>
      <c r="N448" s="5"/>
      <c r="O448" s="5"/>
    </row>
    <row r="449" spans="13:15" ht="18" customHeight="1">
      <c r="M449" s="5"/>
      <c r="N449" s="5"/>
      <c r="O449" s="5"/>
    </row>
    <row r="450" spans="13:15" ht="18" customHeight="1">
      <c r="M450" s="5"/>
      <c r="N450" s="5"/>
      <c r="O450" s="5"/>
    </row>
    <row r="451" spans="13:15" ht="18" customHeight="1">
      <c r="M451" s="5"/>
      <c r="N451" s="5"/>
      <c r="O451" s="5"/>
    </row>
    <row r="452" spans="13:15" ht="18" customHeight="1">
      <c r="M452" s="5"/>
      <c r="N452" s="5"/>
      <c r="O452" s="5"/>
    </row>
    <row r="453" spans="13:15" ht="18" customHeight="1">
      <c r="M453" s="5"/>
      <c r="N453" s="5"/>
      <c r="O453" s="5"/>
    </row>
    <row r="454" spans="13:15" ht="18" customHeight="1">
      <c r="M454" s="5"/>
      <c r="N454" s="5"/>
      <c r="O454" s="5"/>
    </row>
    <row r="455" spans="13:15" ht="18" customHeight="1">
      <c r="M455" s="5"/>
      <c r="N455" s="5"/>
      <c r="O455" s="5"/>
    </row>
    <row r="456" spans="13:15" ht="18" customHeight="1">
      <c r="M456" s="5"/>
      <c r="N456" s="5"/>
      <c r="O456" s="5"/>
    </row>
    <row r="457" spans="13:15" ht="18" customHeight="1">
      <c r="M457" s="5"/>
      <c r="N457" s="5"/>
      <c r="O457" s="5"/>
    </row>
    <row r="458" spans="13:15" ht="18" customHeight="1">
      <c r="M458" s="5"/>
      <c r="N458" s="5"/>
      <c r="O458" s="5"/>
    </row>
    <row r="459" spans="13:15" ht="18" customHeight="1">
      <c r="M459" s="5"/>
      <c r="N459" s="5"/>
      <c r="O459" s="5"/>
    </row>
    <row r="460" spans="13:15" ht="18" customHeight="1">
      <c r="M460" s="5"/>
      <c r="N460" s="5"/>
      <c r="O460" s="5"/>
    </row>
    <row r="461" spans="13:15" ht="18" customHeight="1">
      <c r="M461" s="5"/>
      <c r="N461" s="5"/>
      <c r="O461" s="5"/>
    </row>
    <row r="462" spans="13:15" ht="18" customHeight="1">
      <c r="M462" s="5"/>
      <c r="N462" s="5"/>
      <c r="O462" s="5"/>
    </row>
    <row r="463" spans="13:15" ht="18" customHeight="1">
      <c r="M463" s="5"/>
      <c r="N463" s="5"/>
      <c r="O463" s="5"/>
    </row>
    <row r="464" spans="13:15" ht="18" customHeight="1">
      <c r="M464" s="5"/>
      <c r="N464" s="5"/>
      <c r="O464" s="5"/>
    </row>
    <row r="465" spans="13:15" ht="18" customHeight="1">
      <c r="M465" s="5"/>
      <c r="N465" s="5"/>
      <c r="O465" s="5"/>
    </row>
    <row r="466" spans="13:15" ht="18" customHeight="1">
      <c r="M466" s="5"/>
      <c r="N466" s="5"/>
      <c r="O466" s="5"/>
    </row>
    <row r="467" spans="13:15" ht="18" customHeight="1">
      <c r="M467" s="5"/>
      <c r="N467" s="5"/>
      <c r="O467" s="5"/>
    </row>
    <row r="468" spans="13:15" ht="18" customHeight="1">
      <c r="M468" s="5"/>
      <c r="N468" s="5"/>
      <c r="O468" s="5"/>
    </row>
    <row r="469" spans="13:15" ht="18" customHeight="1">
      <c r="M469" s="5"/>
      <c r="N469" s="5"/>
      <c r="O469" s="5"/>
    </row>
    <row r="470" spans="13:15" ht="18" customHeight="1">
      <c r="M470" s="5"/>
      <c r="N470" s="5"/>
      <c r="O470" s="5"/>
    </row>
    <row r="471" spans="13:15" ht="18" customHeight="1">
      <c r="M471" s="5"/>
      <c r="N471" s="5"/>
      <c r="O471" s="5"/>
    </row>
    <row r="472" spans="13:15" ht="18" customHeight="1">
      <c r="M472" s="5"/>
      <c r="N472" s="5"/>
      <c r="O472" s="5"/>
    </row>
    <row r="473" spans="13:15" ht="18" customHeight="1">
      <c r="M473" s="5"/>
      <c r="N473" s="5"/>
      <c r="O473" s="5"/>
    </row>
    <row r="474" spans="13:15" ht="18" customHeight="1">
      <c r="M474" s="5"/>
      <c r="N474" s="5"/>
      <c r="O474" s="5"/>
    </row>
    <row r="475" spans="13:15" ht="18" customHeight="1">
      <c r="M475" s="5"/>
      <c r="N475" s="5"/>
      <c r="O475" s="5"/>
    </row>
    <row r="476" spans="13:15" ht="18" customHeight="1">
      <c r="M476" s="5"/>
      <c r="N476" s="5"/>
      <c r="O476" s="5"/>
    </row>
    <row r="477" spans="13:15" ht="18" customHeight="1">
      <c r="M477" s="5"/>
      <c r="N477" s="5"/>
      <c r="O477" s="5"/>
    </row>
    <row r="478" spans="13:15" ht="18" customHeight="1">
      <c r="M478" s="5"/>
      <c r="N478" s="5"/>
      <c r="O478" s="5"/>
    </row>
    <row r="479" spans="13:15" ht="18" customHeight="1">
      <c r="M479" s="5"/>
      <c r="N479" s="5"/>
      <c r="O479" s="5"/>
    </row>
    <row r="480" spans="13:15" ht="18" customHeight="1">
      <c r="M480" s="5"/>
      <c r="N480" s="5"/>
      <c r="O480" s="5"/>
    </row>
    <row r="481" spans="13:15" ht="18" customHeight="1">
      <c r="M481" s="5"/>
      <c r="N481" s="5"/>
      <c r="O481" s="5"/>
    </row>
    <row r="482" spans="13:15" ht="18" customHeight="1">
      <c r="M482" s="5"/>
      <c r="N482" s="5"/>
      <c r="O482" s="5"/>
    </row>
    <row r="483" spans="13:15" ht="18" customHeight="1">
      <c r="M483" s="5"/>
      <c r="N483" s="5"/>
      <c r="O483" s="5"/>
    </row>
    <row r="484" spans="13:15" ht="18" customHeight="1">
      <c r="M484" s="5"/>
      <c r="N484" s="5"/>
      <c r="O484" s="5"/>
    </row>
    <row r="485" spans="13:15" ht="18" customHeight="1">
      <c r="M485" s="5"/>
      <c r="N485" s="5"/>
      <c r="O485" s="5"/>
    </row>
    <row r="486" spans="13:15" ht="18" customHeight="1">
      <c r="M486" s="5"/>
      <c r="N486" s="5"/>
      <c r="O486" s="5"/>
    </row>
    <row r="487" spans="13:15" ht="18" customHeight="1">
      <c r="M487" s="5"/>
      <c r="N487" s="5"/>
      <c r="O487" s="5"/>
    </row>
    <row r="488" spans="13:15" ht="18" customHeight="1">
      <c r="M488" s="5"/>
      <c r="N488" s="5"/>
      <c r="O488" s="5"/>
    </row>
    <row r="489" spans="13:15" ht="18" customHeight="1">
      <c r="M489" s="5"/>
      <c r="N489" s="5"/>
      <c r="O489" s="5"/>
    </row>
    <row r="490" spans="13:15" ht="18" customHeight="1">
      <c r="M490" s="5"/>
      <c r="N490" s="5"/>
      <c r="O490" s="5"/>
    </row>
    <row r="491" spans="13:15" ht="18" customHeight="1">
      <c r="M491" s="5"/>
      <c r="N491" s="5"/>
      <c r="O491" s="5"/>
    </row>
    <row r="492" spans="13:15" ht="18" customHeight="1">
      <c r="M492" s="5"/>
      <c r="N492" s="5"/>
      <c r="O492" s="5"/>
    </row>
    <row r="493" spans="13:15" ht="18" customHeight="1">
      <c r="M493" s="5"/>
      <c r="N493" s="5"/>
      <c r="O493" s="5"/>
    </row>
    <row r="494" spans="13:15" ht="18" customHeight="1">
      <c r="M494" s="5"/>
      <c r="N494" s="5"/>
      <c r="O494" s="5"/>
    </row>
    <row r="495" spans="13:15" ht="18" customHeight="1">
      <c r="M495" s="5"/>
      <c r="N495" s="5"/>
      <c r="O495" s="5"/>
    </row>
    <row r="496" spans="13:15" ht="18" customHeight="1">
      <c r="M496" s="5"/>
      <c r="N496" s="5"/>
      <c r="O496" s="5"/>
    </row>
    <row r="497" spans="13:15" ht="18" customHeight="1">
      <c r="M497" s="5"/>
      <c r="N497" s="5"/>
      <c r="O497" s="5"/>
    </row>
    <row r="498" spans="13:15" ht="18" customHeight="1">
      <c r="M498" s="5"/>
      <c r="N498" s="5"/>
      <c r="O498" s="5"/>
    </row>
    <row r="499" spans="13:15" ht="18" customHeight="1">
      <c r="M499" s="5"/>
      <c r="N499" s="5"/>
      <c r="O499" s="5"/>
    </row>
    <row r="500" spans="13:15" ht="18" customHeight="1">
      <c r="M500" s="5"/>
      <c r="N500" s="5"/>
      <c r="O500" s="5"/>
    </row>
    <row r="501" spans="13:15" ht="18" customHeight="1">
      <c r="M501" s="5"/>
      <c r="N501" s="5"/>
      <c r="O501" s="5"/>
    </row>
    <row r="502" spans="13:15" ht="18" customHeight="1">
      <c r="M502" s="5"/>
      <c r="N502" s="5"/>
      <c r="O502" s="5"/>
    </row>
    <row r="503" spans="13:15" ht="18" customHeight="1">
      <c r="M503" s="5"/>
      <c r="N503" s="5"/>
      <c r="O503" s="5"/>
    </row>
    <row r="504" spans="13:15" ht="18" customHeight="1">
      <c r="M504" s="5"/>
      <c r="N504" s="5"/>
      <c r="O504" s="5"/>
    </row>
    <row r="505" spans="13:15" ht="18" customHeight="1">
      <c r="M505" s="5"/>
      <c r="N505" s="5"/>
      <c r="O505" s="5"/>
    </row>
    <row r="506" spans="13:15" ht="18" customHeight="1">
      <c r="M506" s="5"/>
      <c r="N506" s="5"/>
      <c r="O506" s="5"/>
    </row>
    <row r="507" spans="13:15" ht="18" customHeight="1">
      <c r="M507" s="5"/>
      <c r="N507" s="5"/>
      <c r="O507" s="5"/>
    </row>
    <row r="508" spans="13:15" ht="18" customHeight="1">
      <c r="M508" s="5"/>
      <c r="N508" s="5"/>
      <c r="O508" s="5"/>
    </row>
    <row r="509" spans="13:15" ht="18" customHeight="1">
      <c r="M509" s="5"/>
      <c r="N509" s="5"/>
      <c r="O509" s="5"/>
    </row>
    <row r="510" spans="13:15" ht="18" customHeight="1">
      <c r="M510" s="5"/>
      <c r="N510" s="5"/>
      <c r="O510" s="5"/>
    </row>
    <row r="511" spans="13:15" ht="18" customHeight="1">
      <c r="M511" s="5"/>
      <c r="N511" s="5"/>
      <c r="O511" s="5"/>
    </row>
    <row r="512" spans="13:15" ht="18" customHeight="1">
      <c r="M512" s="5"/>
      <c r="N512" s="5"/>
      <c r="O512" s="5"/>
    </row>
    <row r="513" spans="13:15" ht="18" customHeight="1">
      <c r="M513" s="5"/>
      <c r="N513" s="5"/>
      <c r="O513" s="5"/>
    </row>
    <row r="514" spans="13:15" ht="18" customHeight="1">
      <c r="M514" s="5"/>
      <c r="N514" s="5"/>
      <c r="O514" s="5"/>
    </row>
    <row r="515" spans="13:15" ht="18" customHeight="1">
      <c r="M515" s="5"/>
      <c r="N515" s="5"/>
      <c r="O515" s="5"/>
    </row>
    <row r="516" spans="13:15" ht="18" customHeight="1">
      <c r="M516" s="5"/>
      <c r="N516" s="5"/>
      <c r="O516" s="5"/>
    </row>
    <row r="517" spans="13:15" ht="18" customHeight="1">
      <c r="M517" s="5"/>
      <c r="N517" s="5"/>
      <c r="O517" s="5"/>
    </row>
    <row r="518" spans="13:15" ht="18" customHeight="1">
      <c r="M518" s="5"/>
      <c r="N518" s="5"/>
      <c r="O518" s="5"/>
    </row>
    <row r="519" spans="13:15" ht="18" customHeight="1">
      <c r="M519" s="5"/>
      <c r="N519" s="5"/>
      <c r="O519" s="5"/>
    </row>
    <row r="520" spans="13:15" ht="18" customHeight="1">
      <c r="M520" s="5"/>
      <c r="N520" s="5"/>
      <c r="O520" s="5"/>
    </row>
    <row r="521" spans="13:15" ht="18" customHeight="1">
      <c r="M521" s="5"/>
      <c r="N521" s="5"/>
      <c r="O521" s="5"/>
    </row>
    <row r="522" spans="13:15" ht="18" customHeight="1">
      <c r="M522" s="5"/>
      <c r="N522" s="5"/>
      <c r="O522" s="5"/>
    </row>
    <row r="523" spans="13:15" ht="18" customHeight="1">
      <c r="M523" s="5"/>
      <c r="N523" s="5"/>
      <c r="O523" s="5"/>
    </row>
    <row r="524" spans="13:15" ht="18" customHeight="1">
      <c r="M524" s="5"/>
      <c r="N524" s="5"/>
      <c r="O524" s="5"/>
    </row>
    <row r="525" spans="13:15" ht="18" customHeight="1">
      <c r="M525" s="5"/>
      <c r="N525" s="5"/>
      <c r="O525" s="5"/>
    </row>
    <row r="526" spans="13:15" ht="18" customHeight="1">
      <c r="M526" s="5"/>
      <c r="N526" s="5"/>
      <c r="O526" s="5"/>
    </row>
    <row r="527" spans="13:15" ht="18" customHeight="1">
      <c r="M527" s="5"/>
      <c r="N527" s="5"/>
      <c r="O527" s="5"/>
    </row>
    <row r="528" spans="13:15" ht="18" customHeight="1">
      <c r="M528" s="5"/>
      <c r="N528" s="5"/>
      <c r="O528" s="5"/>
    </row>
    <row r="529" spans="13:15" ht="18" customHeight="1">
      <c r="M529" s="5"/>
      <c r="N529" s="5"/>
      <c r="O529" s="5"/>
    </row>
    <row r="530" spans="13:15" ht="18" customHeight="1">
      <c r="M530" s="5"/>
      <c r="N530" s="5"/>
      <c r="O530" s="5"/>
    </row>
    <row r="531" spans="13:15" ht="18" customHeight="1">
      <c r="M531" s="5"/>
      <c r="N531" s="5"/>
      <c r="O531" s="5"/>
    </row>
    <row r="532" spans="13:15" ht="18" customHeight="1">
      <c r="M532" s="5"/>
      <c r="N532" s="5"/>
      <c r="O532" s="5"/>
    </row>
    <row r="533" spans="13:15" ht="18" customHeight="1">
      <c r="M533" s="5"/>
      <c r="N533" s="5"/>
      <c r="O533" s="5"/>
    </row>
    <row r="534" spans="13:15" ht="18" customHeight="1">
      <c r="M534" s="5"/>
      <c r="N534" s="5"/>
      <c r="O534" s="5"/>
    </row>
    <row r="535" spans="13:15" ht="18" customHeight="1">
      <c r="M535" s="5"/>
      <c r="N535" s="5"/>
      <c r="O535" s="5"/>
    </row>
    <row r="536" spans="13:15" ht="18" customHeight="1">
      <c r="M536" s="5"/>
      <c r="N536" s="5"/>
      <c r="O536" s="5"/>
    </row>
    <row r="537" spans="13:15" ht="18" customHeight="1">
      <c r="M537" s="5"/>
      <c r="N537" s="5"/>
      <c r="O537" s="5"/>
    </row>
    <row r="538" spans="13:15" ht="18" customHeight="1">
      <c r="M538" s="5"/>
      <c r="N538" s="5"/>
      <c r="O538" s="5"/>
    </row>
    <row r="539" spans="13:15" ht="18" customHeight="1">
      <c r="M539" s="5"/>
      <c r="N539" s="5"/>
      <c r="O539" s="5"/>
    </row>
    <row r="540" spans="13:15" ht="18" customHeight="1">
      <c r="M540" s="5"/>
      <c r="N540" s="5"/>
      <c r="O540" s="5"/>
    </row>
    <row r="541" spans="13:15" ht="18" customHeight="1">
      <c r="M541" s="5"/>
      <c r="N541" s="5"/>
      <c r="O541" s="5"/>
    </row>
    <row r="542" spans="13:15" ht="18" customHeight="1">
      <c r="M542" s="5"/>
      <c r="N542" s="5"/>
      <c r="O542" s="5"/>
    </row>
    <row r="543" spans="13:15" ht="18" customHeight="1">
      <c r="M543" s="5"/>
      <c r="N543" s="5"/>
      <c r="O543" s="5"/>
    </row>
    <row r="544" spans="13:15" ht="18" customHeight="1">
      <c r="M544" s="5"/>
      <c r="N544" s="5"/>
      <c r="O544" s="5"/>
    </row>
    <row r="545" spans="13:15" ht="18" customHeight="1">
      <c r="M545" s="5"/>
      <c r="N545" s="5"/>
      <c r="O545" s="5"/>
    </row>
    <row r="546" spans="13:15" ht="18" customHeight="1">
      <c r="M546" s="5"/>
      <c r="N546" s="5"/>
      <c r="O546" s="5"/>
    </row>
    <row r="547" spans="13:15" ht="18" customHeight="1">
      <c r="M547" s="5"/>
      <c r="N547" s="5"/>
      <c r="O547" s="5"/>
    </row>
    <row r="548" spans="13:15" ht="18" customHeight="1">
      <c r="M548" s="5"/>
      <c r="N548" s="5"/>
      <c r="O548" s="5"/>
    </row>
    <row r="549" spans="13:15" ht="18" customHeight="1">
      <c r="M549" s="5"/>
      <c r="N549" s="5"/>
      <c r="O549" s="5"/>
    </row>
    <row r="550" spans="13:15" ht="18" customHeight="1">
      <c r="M550" s="5"/>
      <c r="N550" s="5"/>
      <c r="O550" s="5"/>
    </row>
    <row r="551" spans="13:15" ht="18" customHeight="1">
      <c r="M551" s="5"/>
      <c r="N551" s="5"/>
      <c r="O551" s="5"/>
    </row>
    <row r="552" spans="13:15" ht="18" customHeight="1">
      <c r="M552" s="5"/>
      <c r="N552" s="5"/>
      <c r="O552" s="5"/>
    </row>
    <row r="553" spans="13:15" ht="18" customHeight="1">
      <c r="M553" s="5"/>
      <c r="N553" s="5"/>
      <c r="O553" s="5"/>
    </row>
    <row r="554" spans="13:15" ht="18" customHeight="1">
      <c r="M554" s="5"/>
      <c r="N554" s="5"/>
      <c r="O554" s="5"/>
    </row>
    <row r="555" spans="13:15" ht="18" customHeight="1">
      <c r="M555" s="5"/>
      <c r="N555" s="5"/>
      <c r="O555" s="5"/>
    </row>
    <row r="556" spans="13:15" ht="18" customHeight="1">
      <c r="M556" s="5"/>
      <c r="N556" s="5"/>
      <c r="O556" s="5"/>
    </row>
    <row r="557" spans="13:15" ht="18" customHeight="1">
      <c r="M557" s="5"/>
      <c r="N557" s="5"/>
      <c r="O557" s="5"/>
    </row>
    <row r="558" spans="13:15" ht="18" customHeight="1">
      <c r="M558" s="5"/>
      <c r="N558" s="5"/>
      <c r="O558" s="5"/>
    </row>
    <row r="559" spans="13:15" ht="18" customHeight="1">
      <c r="M559" s="5"/>
      <c r="N559" s="5"/>
      <c r="O559" s="5"/>
    </row>
    <row r="560" spans="13:15" ht="18" customHeight="1">
      <c r="M560" s="5"/>
      <c r="N560" s="5"/>
      <c r="O560" s="5"/>
    </row>
    <row r="561" spans="13:15" ht="18" customHeight="1">
      <c r="M561" s="5"/>
      <c r="N561" s="5"/>
      <c r="O561" s="5"/>
    </row>
    <row r="562" spans="13:15" ht="18" customHeight="1">
      <c r="M562" s="5"/>
      <c r="N562" s="5"/>
      <c r="O562" s="5"/>
    </row>
    <row r="563" spans="13:15" ht="18" customHeight="1">
      <c r="M563" s="5"/>
      <c r="N563" s="5"/>
      <c r="O563" s="5"/>
    </row>
    <row r="564" spans="13:15" ht="18" customHeight="1">
      <c r="M564" s="5"/>
      <c r="N564" s="5"/>
      <c r="O564" s="5"/>
    </row>
    <row r="565" spans="13:15" ht="18" customHeight="1">
      <c r="M565" s="5"/>
      <c r="N565" s="5"/>
      <c r="O565" s="5"/>
    </row>
    <row r="566" spans="13:15" ht="18" customHeight="1">
      <c r="M566" s="5"/>
      <c r="N566" s="5"/>
      <c r="O566" s="5"/>
    </row>
    <row r="567" spans="13:15" ht="18" customHeight="1">
      <c r="M567" s="5"/>
      <c r="N567" s="5"/>
      <c r="O567" s="5"/>
    </row>
    <row r="568" spans="13:15" ht="18" customHeight="1">
      <c r="M568" s="5"/>
      <c r="N568" s="5"/>
      <c r="O568" s="5"/>
    </row>
    <row r="569" spans="13:15" ht="18" customHeight="1">
      <c r="M569" s="5"/>
      <c r="N569" s="5"/>
      <c r="O569" s="5"/>
    </row>
    <row r="570" spans="13:15" ht="18" customHeight="1">
      <c r="M570" s="5"/>
      <c r="N570" s="5"/>
      <c r="O570" s="5"/>
    </row>
    <row r="571" spans="13:15" ht="18" customHeight="1">
      <c r="M571" s="5"/>
      <c r="N571" s="5"/>
      <c r="O571" s="5"/>
    </row>
    <row r="572" spans="13:15" ht="18" customHeight="1">
      <c r="M572" s="5"/>
      <c r="N572" s="5"/>
      <c r="O572" s="5"/>
    </row>
    <row r="573" spans="13:15" ht="18" customHeight="1">
      <c r="M573" s="5"/>
      <c r="N573" s="5"/>
      <c r="O573" s="5"/>
    </row>
    <row r="574" spans="13:15" ht="18" customHeight="1">
      <c r="M574" s="5"/>
      <c r="N574" s="5"/>
      <c r="O574" s="5"/>
    </row>
    <row r="575" spans="13:15" ht="18" customHeight="1">
      <c r="M575" s="5"/>
      <c r="N575" s="5"/>
      <c r="O575" s="5"/>
    </row>
    <row r="576" spans="13:15" ht="18" customHeight="1">
      <c r="M576" s="5"/>
      <c r="N576" s="5"/>
      <c r="O576" s="5"/>
    </row>
    <row r="577" spans="13:15" ht="18" customHeight="1">
      <c r="M577" s="5"/>
      <c r="N577" s="5"/>
      <c r="O577" s="5"/>
    </row>
    <row r="578" spans="13:15" ht="18" customHeight="1">
      <c r="M578" s="5"/>
      <c r="N578" s="5"/>
      <c r="O578" s="5"/>
    </row>
    <row r="579" spans="13:15" ht="18" customHeight="1">
      <c r="M579" s="5"/>
      <c r="N579" s="5"/>
      <c r="O579" s="5"/>
    </row>
    <row r="580" spans="13:15" ht="18" customHeight="1">
      <c r="M580" s="5"/>
      <c r="N580" s="5"/>
      <c r="O580" s="5"/>
    </row>
    <row r="581" spans="13:15" ht="18" customHeight="1">
      <c r="M581" s="5"/>
      <c r="N581" s="5"/>
      <c r="O581" s="5"/>
    </row>
    <row r="582" spans="13:15" ht="18" customHeight="1">
      <c r="M582" s="5"/>
      <c r="N582" s="5"/>
      <c r="O582" s="5"/>
    </row>
    <row r="583" spans="13:15" ht="18" customHeight="1">
      <c r="M583" s="5"/>
      <c r="N583" s="5"/>
      <c r="O583" s="5"/>
    </row>
    <row r="584" spans="13:15" ht="18" customHeight="1">
      <c r="M584" s="5"/>
      <c r="N584" s="5"/>
      <c r="O584" s="5"/>
    </row>
    <row r="585" spans="13:15" ht="18" customHeight="1">
      <c r="M585" s="5"/>
      <c r="N585" s="5"/>
      <c r="O585" s="5"/>
    </row>
    <row r="586" spans="13:15" ht="18" customHeight="1">
      <c r="M586" s="5"/>
      <c r="N586" s="5"/>
      <c r="O586" s="5"/>
    </row>
    <row r="587" spans="13:15" ht="18" customHeight="1">
      <c r="M587" s="5"/>
      <c r="N587" s="5"/>
      <c r="O587" s="5"/>
    </row>
    <row r="588" spans="13:15" ht="18" customHeight="1">
      <c r="M588" s="5"/>
      <c r="N588" s="5"/>
      <c r="O588" s="5"/>
    </row>
    <row r="589" spans="13:15" ht="18" customHeight="1">
      <c r="M589" s="5"/>
      <c r="N589" s="5"/>
      <c r="O589" s="5"/>
    </row>
    <row r="590" spans="13:15" ht="18" customHeight="1">
      <c r="M590" s="5"/>
      <c r="N590" s="5"/>
      <c r="O590" s="5"/>
    </row>
    <row r="591" spans="13:15" ht="18" customHeight="1">
      <c r="M591" s="5"/>
      <c r="N591" s="5"/>
      <c r="O591" s="5"/>
    </row>
    <row r="592" spans="13:15" ht="18" customHeight="1">
      <c r="M592" s="5"/>
      <c r="N592" s="5"/>
      <c r="O592" s="5"/>
    </row>
    <row r="593" spans="13:15" ht="18" customHeight="1">
      <c r="M593" s="5"/>
      <c r="N593" s="5"/>
      <c r="O593" s="5"/>
    </row>
    <row r="594" spans="13:15" ht="18" customHeight="1">
      <c r="M594" s="5"/>
      <c r="N594" s="5"/>
      <c r="O594" s="5"/>
    </row>
    <row r="595" spans="13:15" ht="18" customHeight="1">
      <c r="M595" s="5"/>
      <c r="N595" s="5"/>
      <c r="O595" s="5"/>
    </row>
    <row r="596" spans="13:15" ht="18" customHeight="1">
      <c r="M596" s="5"/>
      <c r="N596" s="5"/>
      <c r="O596" s="5"/>
    </row>
    <row r="597" spans="13:15" ht="18" customHeight="1">
      <c r="M597" s="5"/>
      <c r="N597" s="5"/>
      <c r="O597" s="5"/>
    </row>
    <row r="598" spans="13:15" ht="18" customHeight="1">
      <c r="M598" s="5"/>
      <c r="N598" s="5"/>
      <c r="O598" s="5"/>
    </row>
    <row r="599" spans="13:15" ht="18" customHeight="1">
      <c r="M599" s="5"/>
      <c r="N599" s="5"/>
      <c r="O599" s="5"/>
    </row>
    <row r="600" spans="13:15" ht="18" customHeight="1">
      <c r="M600" s="5"/>
      <c r="N600" s="5"/>
      <c r="O600" s="5"/>
    </row>
    <row r="601" spans="13:15" ht="18" customHeight="1">
      <c r="M601" s="5"/>
      <c r="N601" s="5"/>
      <c r="O601" s="5"/>
    </row>
    <row r="602" spans="13:15" ht="18" customHeight="1">
      <c r="M602" s="5"/>
      <c r="N602" s="5"/>
      <c r="O602" s="5"/>
    </row>
    <row r="603" spans="13:15" ht="18" customHeight="1">
      <c r="M603" s="5"/>
      <c r="N603" s="5"/>
      <c r="O603" s="5"/>
    </row>
    <row r="604" spans="13:15" ht="18" customHeight="1">
      <c r="M604" s="5"/>
      <c r="N604" s="5"/>
      <c r="O604" s="5"/>
    </row>
    <row r="605" spans="13:15" ht="18" customHeight="1">
      <c r="M605" s="5"/>
      <c r="N605" s="5"/>
      <c r="O605" s="5"/>
    </row>
    <row r="606" spans="13:15" ht="18" customHeight="1">
      <c r="M606" s="5"/>
      <c r="N606" s="5"/>
      <c r="O606" s="5"/>
    </row>
    <row r="607" spans="13:15" ht="18" customHeight="1">
      <c r="M607" s="5"/>
      <c r="N607" s="5"/>
      <c r="O607" s="5"/>
    </row>
    <row r="608" spans="13:15" ht="18" customHeight="1">
      <c r="M608" s="5"/>
      <c r="N608" s="5"/>
      <c r="O608" s="5"/>
    </row>
    <row r="609" spans="13:15" ht="18" customHeight="1">
      <c r="M609" s="5"/>
      <c r="N609" s="5"/>
      <c r="O609" s="5"/>
    </row>
    <row r="610" spans="13:15" ht="18" customHeight="1">
      <c r="M610" s="5"/>
      <c r="N610" s="5"/>
      <c r="O610" s="5"/>
    </row>
    <row r="611" spans="13:15" ht="18" customHeight="1">
      <c r="M611" s="5"/>
      <c r="N611" s="5"/>
      <c r="O611" s="5"/>
    </row>
    <row r="612" spans="13:15" ht="18" customHeight="1">
      <c r="M612" s="5"/>
      <c r="N612" s="5"/>
      <c r="O612" s="5"/>
    </row>
    <row r="613" spans="13:15" ht="18" customHeight="1">
      <c r="M613" s="5"/>
      <c r="N613" s="5"/>
      <c r="O613" s="5"/>
    </row>
    <row r="614" spans="13:15" ht="18" customHeight="1">
      <c r="M614" s="5"/>
      <c r="N614" s="5"/>
      <c r="O614" s="5"/>
    </row>
    <row r="615" spans="13:15" ht="18" customHeight="1">
      <c r="M615" s="5"/>
      <c r="N615" s="5"/>
      <c r="O615" s="5"/>
    </row>
    <row r="616" spans="13:15" ht="18" customHeight="1">
      <c r="M616" s="5"/>
      <c r="N616" s="5"/>
      <c r="O616" s="5"/>
    </row>
    <row r="617" spans="13:15" ht="18" customHeight="1">
      <c r="M617" s="5"/>
      <c r="N617" s="5"/>
      <c r="O617" s="5"/>
    </row>
    <row r="618" spans="13:15" ht="18" customHeight="1">
      <c r="M618" s="5"/>
      <c r="N618" s="5"/>
      <c r="O618" s="5"/>
    </row>
    <row r="619" spans="13:15" ht="18" customHeight="1">
      <c r="M619" s="5"/>
      <c r="N619" s="5"/>
      <c r="O619" s="5"/>
    </row>
    <row r="620" spans="13:15" ht="18" customHeight="1">
      <c r="M620" s="5"/>
      <c r="N620" s="5"/>
      <c r="O620" s="5"/>
    </row>
    <row r="621" spans="13:15" ht="18" customHeight="1">
      <c r="M621" s="5"/>
      <c r="N621" s="5"/>
      <c r="O621" s="5"/>
    </row>
    <row r="622" spans="13:15" ht="18" customHeight="1">
      <c r="M622" s="5"/>
      <c r="N622" s="5"/>
      <c r="O622" s="5"/>
    </row>
    <row r="623" spans="13:15" ht="18" customHeight="1">
      <c r="M623" s="5"/>
      <c r="N623" s="5"/>
      <c r="O623" s="5"/>
    </row>
    <row r="624" spans="13:15" ht="18" customHeight="1">
      <c r="M624" s="5"/>
      <c r="N624" s="5"/>
      <c r="O624" s="5"/>
    </row>
    <row r="625" spans="13:15" ht="18" customHeight="1">
      <c r="M625" s="5"/>
      <c r="N625" s="5"/>
      <c r="O625" s="5"/>
    </row>
    <row r="626" spans="13:15" ht="18" customHeight="1">
      <c r="M626" s="5"/>
      <c r="N626" s="5"/>
      <c r="O626" s="5"/>
    </row>
    <row r="627" spans="13:15" ht="18" customHeight="1">
      <c r="M627" s="5"/>
      <c r="N627" s="5"/>
      <c r="O627" s="5"/>
    </row>
    <row r="628" spans="13:15" ht="18" customHeight="1">
      <c r="M628" s="5"/>
      <c r="N628" s="5"/>
      <c r="O628" s="5"/>
    </row>
    <row r="629" spans="13:15" ht="18" customHeight="1">
      <c r="M629" s="5"/>
      <c r="N629" s="5"/>
      <c r="O629" s="5"/>
    </row>
    <row r="630" spans="13:15" ht="18" customHeight="1">
      <c r="M630" s="5"/>
      <c r="N630" s="5"/>
      <c r="O630" s="5"/>
    </row>
    <row r="631" spans="13:15" ht="18" customHeight="1">
      <c r="M631" s="5"/>
      <c r="N631" s="5"/>
      <c r="O631" s="5"/>
    </row>
    <row r="632" spans="13:15" ht="18" customHeight="1">
      <c r="M632" s="5"/>
      <c r="N632" s="5"/>
      <c r="O632" s="5"/>
    </row>
    <row r="633" spans="13:15" ht="18" customHeight="1">
      <c r="M633" s="5"/>
      <c r="N633" s="5"/>
      <c r="O633" s="5"/>
    </row>
    <row r="634" spans="13:15" ht="18" customHeight="1">
      <c r="M634" s="5"/>
      <c r="N634" s="5"/>
      <c r="O634" s="5"/>
    </row>
    <row r="635" spans="13:15" ht="18" customHeight="1">
      <c r="M635" s="5"/>
      <c r="N635" s="5"/>
      <c r="O635" s="5"/>
    </row>
    <row r="636" spans="13:15" ht="18" customHeight="1">
      <c r="M636" s="5"/>
      <c r="N636" s="5"/>
      <c r="O636" s="5"/>
    </row>
    <row r="637" spans="13:15" ht="18" customHeight="1">
      <c r="M637" s="5"/>
      <c r="N637" s="5"/>
      <c r="O637" s="5"/>
    </row>
    <row r="638" spans="13:15" ht="18" customHeight="1">
      <c r="M638" s="5"/>
      <c r="N638" s="5"/>
      <c r="O638" s="5"/>
    </row>
    <row r="639" spans="13:15" ht="18" customHeight="1">
      <c r="M639" s="5"/>
      <c r="N639" s="5"/>
      <c r="O639" s="5"/>
    </row>
    <row r="640" spans="13:15" ht="18" customHeight="1">
      <c r="M640" s="5"/>
      <c r="N640" s="5"/>
      <c r="O640" s="5"/>
    </row>
    <row r="641" spans="13:15" ht="18" customHeight="1">
      <c r="M641" s="5"/>
      <c r="N641" s="5"/>
      <c r="O641" s="5"/>
    </row>
    <row r="642" spans="13:15" ht="18" customHeight="1">
      <c r="M642" s="5"/>
      <c r="N642" s="5"/>
      <c r="O642" s="5"/>
    </row>
    <row r="643" spans="13:15" ht="18" customHeight="1">
      <c r="M643" s="5"/>
      <c r="N643" s="5"/>
      <c r="O643" s="5"/>
    </row>
    <row r="644" spans="13:15" ht="18" customHeight="1">
      <c r="M644" s="5"/>
      <c r="N644" s="5"/>
      <c r="O644" s="5"/>
    </row>
    <row r="645" spans="13:15" ht="18" customHeight="1">
      <c r="M645" s="5"/>
      <c r="N645" s="5"/>
      <c r="O645" s="5"/>
    </row>
    <row r="646" spans="13:15" ht="18" customHeight="1">
      <c r="M646" s="5"/>
      <c r="N646" s="5"/>
      <c r="O646" s="5"/>
    </row>
    <row r="647" spans="13:15" ht="18" customHeight="1">
      <c r="M647" s="5"/>
      <c r="N647" s="5"/>
      <c r="O647" s="5"/>
    </row>
    <row r="648" spans="13:15" ht="18" customHeight="1">
      <c r="M648" s="5"/>
      <c r="N648" s="5"/>
      <c r="O648" s="5"/>
    </row>
    <row r="649" spans="13:15" ht="18" customHeight="1">
      <c r="M649" s="5"/>
      <c r="N649" s="5"/>
      <c r="O649" s="5"/>
    </row>
    <row r="650" spans="13:15" ht="18" customHeight="1">
      <c r="M650" s="5"/>
      <c r="N650" s="5"/>
      <c r="O650" s="5"/>
    </row>
    <row r="651" spans="13:15" ht="18" customHeight="1">
      <c r="M651" s="5"/>
      <c r="N651" s="5"/>
      <c r="O651" s="5"/>
    </row>
    <row r="652" spans="13:15" ht="18" customHeight="1">
      <c r="M652" s="5"/>
      <c r="N652" s="5"/>
      <c r="O652" s="5"/>
    </row>
    <row r="653" spans="13:15" ht="18" customHeight="1">
      <c r="M653" s="5"/>
      <c r="N653" s="5"/>
      <c r="O653" s="5"/>
    </row>
    <row r="654" spans="13:15" ht="18" customHeight="1">
      <c r="M654" s="5"/>
      <c r="N654" s="5"/>
      <c r="O654" s="5"/>
    </row>
    <row r="655" spans="13:15" ht="18" customHeight="1">
      <c r="M655" s="5"/>
      <c r="N655" s="5"/>
      <c r="O655" s="5"/>
    </row>
    <row r="656" spans="13:15" ht="18" customHeight="1">
      <c r="M656" s="5"/>
      <c r="N656" s="5"/>
      <c r="O656" s="5"/>
    </row>
    <row r="657" spans="13:15" ht="18" customHeight="1">
      <c r="M657" s="5"/>
      <c r="N657" s="5"/>
      <c r="O657" s="5"/>
    </row>
    <row r="658" spans="13:15" ht="18" customHeight="1">
      <c r="M658" s="5"/>
      <c r="N658" s="5"/>
      <c r="O658" s="5"/>
    </row>
    <row r="659" spans="13:15" ht="18" customHeight="1">
      <c r="M659" s="5"/>
      <c r="N659" s="5"/>
      <c r="O659" s="5"/>
    </row>
    <row r="660" spans="13:15" ht="18" customHeight="1">
      <c r="M660" s="5"/>
      <c r="N660" s="5"/>
      <c r="O660" s="5"/>
    </row>
    <row r="661" spans="13:15" ht="18" customHeight="1">
      <c r="M661" s="5"/>
      <c r="N661" s="5"/>
      <c r="O661" s="5"/>
    </row>
    <row r="662" spans="13:15" ht="18" customHeight="1">
      <c r="M662" s="5"/>
      <c r="N662" s="5"/>
      <c r="O662" s="5"/>
    </row>
    <row r="663" spans="13:15" ht="18" customHeight="1">
      <c r="M663" s="5"/>
      <c r="N663" s="5"/>
      <c r="O663" s="5"/>
    </row>
    <row r="664" spans="13:15" ht="18" customHeight="1">
      <c r="M664" s="5"/>
      <c r="N664" s="5"/>
      <c r="O664" s="5"/>
    </row>
    <row r="665" spans="13:15" ht="18" customHeight="1">
      <c r="M665" s="5"/>
      <c r="N665" s="5"/>
      <c r="O665" s="5"/>
    </row>
    <row r="666" spans="13:15" ht="18" customHeight="1">
      <c r="M666" s="5"/>
      <c r="N666" s="5"/>
      <c r="O666" s="5"/>
    </row>
    <row r="667" spans="13:15" ht="18" customHeight="1">
      <c r="M667" s="5"/>
      <c r="N667" s="5"/>
      <c r="O667" s="5"/>
    </row>
    <row r="668" spans="13:15" ht="18" customHeight="1">
      <c r="M668" s="5"/>
      <c r="N668" s="5"/>
      <c r="O668" s="5"/>
    </row>
    <row r="669" spans="13:15" ht="18" customHeight="1">
      <c r="M669" s="5"/>
      <c r="N669" s="5"/>
      <c r="O669" s="5"/>
    </row>
    <row r="670" spans="13:15" ht="18" customHeight="1">
      <c r="M670" s="5"/>
      <c r="N670" s="5"/>
      <c r="O670" s="5"/>
    </row>
    <row r="671" spans="13:15" ht="18" customHeight="1">
      <c r="M671" s="5"/>
      <c r="N671" s="5"/>
      <c r="O671" s="5"/>
    </row>
    <row r="672" spans="13:15" ht="18" customHeight="1">
      <c r="M672" s="5"/>
      <c r="N672" s="5"/>
      <c r="O672" s="5"/>
    </row>
    <row r="673" spans="13:15" ht="18" customHeight="1">
      <c r="M673" s="5"/>
      <c r="N673" s="5"/>
      <c r="O673" s="5"/>
    </row>
    <row r="674" spans="13:15" ht="18" customHeight="1">
      <c r="M674" s="5"/>
      <c r="N674" s="5"/>
      <c r="O674" s="5"/>
    </row>
    <row r="675" spans="13:15" ht="18" customHeight="1">
      <c r="M675" s="5"/>
      <c r="N675" s="5"/>
      <c r="O675" s="5"/>
    </row>
    <row r="676" spans="13:15" ht="18" customHeight="1">
      <c r="M676" s="5"/>
      <c r="N676" s="5"/>
      <c r="O676" s="5"/>
    </row>
    <row r="677" spans="13:15" ht="18" customHeight="1">
      <c r="M677" s="5"/>
      <c r="N677" s="5"/>
      <c r="O677" s="5"/>
    </row>
    <row r="678" spans="13:15" ht="18" customHeight="1">
      <c r="M678" s="5"/>
      <c r="N678" s="5"/>
      <c r="O678" s="5"/>
    </row>
    <row r="679" spans="13:15" ht="18" customHeight="1">
      <c r="M679" s="5"/>
      <c r="N679" s="5"/>
      <c r="O679" s="5"/>
    </row>
    <row r="680" spans="13:15" ht="18" customHeight="1">
      <c r="M680" s="5"/>
      <c r="N680" s="5"/>
      <c r="O680" s="5"/>
    </row>
    <row r="681" spans="13:15" ht="18" customHeight="1">
      <c r="M681" s="5"/>
      <c r="N681" s="5"/>
      <c r="O681" s="5"/>
    </row>
    <row r="682" spans="13:15" ht="18" customHeight="1">
      <c r="M682" s="5"/>
      <c r="N682" s="5"/>
      <c r="O682" s="5"/>
    </row>
    <row r="683" spans="13:15" ht="18" customHeight="1">
      <c r="M683" s="5"/>
      <c r="N683" s="5"/>
      <c r="O683" s="5"/>
    </row>
    <row r="684" spans="13:15" ht="18" customHeight="1">
      <c r="M684" s="5"/>
      <c r="N684" s="5"/>
      <c r="O684" s="5"/>
    </row>
    <row r="685" spans="13:15" ht="18" customHeight="1">
      <c r="M685" s="5"/>
      <c r="N685" s="5"/>
      <c r="O685" s="5"/>
    </row>
    <row r="686" spans="13:15" ht="18" customHeight="1">
      <c r="M686" s="5"/>
      <c r="N686" s="5"/>
      <c r="O686" s="5"/>
    </row>
    <row r="687" spans="13:15" ht="18" customHeight="1">
      <c r="M687" s="5"/>
      <c r="N687" s="5"/>
      <c r="O687" s="5"/>
    </row>
    <row r="688" spans="13:15" ht="18" customHeight="1">
      <c r="M688" s="5"/>
      <c r="N688" s="5"/>
      <c r="O688" s="5"/>
    </row>
    <row r="689" spans="13:15" ht="18" customHeight="1">
      <c r="M689" s="5"/>
      <c r="N689" s="5"/>
      <c r="O689" s="5"/>
    </row>
    <row r="690" spans="13:15" ht="18" customHeight="1">
      <c r="M690" s="5"/>
      <c r="N690" s="5"/>
      <c r="O690" s="5"/>
    </row>
    <row r="691" spans="13:15" ht="18" customHeight="1">
      <c r="M691" s="5"/>
      <c r="N691" s="5"/>
      <c r="O691" s="5"/>
    </row>
    <row r="692" spans="13:15" ht="18" customHeight="1">
      <c r="M692" s="5"/>
      <c r="N692" s="5"/>
      <c r="O692" s="5"/>
    </row>
    <row r="693" spans="13:15" ht="18" customHeight="1">
      <c r="M693" s="5"/>
      <c r="N693" s="5"/>
      <c r="O693" s="5"/>
    </row>
    <row r="694" spans="13:15" ht="18" customHeight="1">
      <c r="M694" s="5"/>
      <c r="N694" s="5"/>
      <c r="O694" s="5"/>
    </row>
    <row r="695" spans="13:15" ht="18" customHeight="1">
      <c r="M695" s="5"/>
      <c r="N695" s="5"/>
      <c r="O695" s="5"/>
    </row>
    <row r="696" spans="13:15" ht="18" customHeight="1">
      <c r="M696" s="5"/>
      <c r="N696" s="5"/>
      <c r="O696" s="5"/>
    </row>
    <row r="697" spans="13:15" ht="18" customHeight="1">
      <c r="M697" s="5"/>
      <c r="N697" s="5"/>
      <c r="O697" s="5"/>
    </row>
    <row r="698" spans="13:15" ht="18" customHeight="1">
      <c r="M698" s="5"/>
      <c r="N698" s="5"/>
      <c r="O698" s="5"/>
    </row>
    <row r="699" spans="13:15" ht="18" customHeight="1">
      <c r="M699" s="5"/>
      <c r="N699" s="5"/>
      <c r="O699" s="5"/>
    </row>
    <row r="700" spans="13:15" ht="18" customHeight="1">
      <c r="M700" s="5"/>
      <c r="N700" s="5"/>
      <c r="O700" s="5"/>
    </row>
    <row r="701" spans="13:15" ht="18" customHeight="1">
      <c r="M701" s="5"/>
      <c r="N701" s="5"/>
      <c r="O701" s="5"/>
    </row>
    <row r="702" spans="13:15" ht="18" customHeight="1">
      <c r="M702" s="5"/>
      <c r="N702" s="5"/>
      <c r="O702" s="5"/>
    </row>
    <row r="703" spans="13:15" ht="18" customHeight="1">
      <c r="M703" s="5"/>
      <c r="N703" s="5"/>
      <c r="O703" s="5"/>
    </row>
    <row r="704" spans="13:15" ht="18" customHeight="1">
      <c r="M704" s="5"/>
      <c r="N704" s="5"/>
      <c r="O704" s="5"/>
    </row>
    <row r="705" spans="13:15" ht="18" customHeight="1">
      <c r="M705" s="5"/>
      <c r="N705" s="5"/>
      <c r="O705" s="5"/>
    </row>
    <row r="706" spans="13:15" ht="18" customHeight="1">
      <c r="M706" s="5"/>
      <c r="N706" s="5"/>
      <c r="O706" s="5"/>
    </row>
    <row r="707" spans="13:15" ht="18" customHeight="1">
      <c r="M707" s="5"/>
      <c r="N707" s="5"/>
      <c r="O707" s="5"/>
    </row>
    <row r="708" spans="13:15" ht="18" customHeight="1">
      <c r="M708" s="5"/>
      <c r="N708" s="5"/>
      <c r="O708" s="5"/>
    </row>
    <row r="709" spans="13:15" ht="18" customHeight="1">
      <c r="M709" s="5"/>
      <c r="N709" s="5"/>
      <c r="O709" s="5"/>
    </row>
    <row r="710" spans="13:15" ht="18" customHeight="1">
      <c r="M710" s="5"/>
      <c r="N710" s="5"/>
      <c r="O710" s="5"/>
    </row>
    <row r="711" spans="13:15" ht="18" customHeight="1">
      <c r="M711" s="5"/>
      <c r="N711" s="5"/>
      <c r="O711" s="5"/>
    </row>
    <row r="712" spans="13:15" ht="18" customHeight="1">
      <c r="M712" s="5"/>
      <c r="N712" s="5"/>
      <c r="O712" s="5"/>
    </row>
    <row r="713" spans="13:15" ht="18" customHeight="1">
      <c r="M713" s="5"/>
      <c r="N713" s="5"/>
      <c r="O713" s="5"/>
    </row>
    <row r="714" spans="13:15" ht="18" customHeight="1">
      <c r="M714" s="5"/>
      <c r="N714" s="5"/>
      <c r="O714" s="5"/>
    </row>
    <row r="715" spans="13:15" ht="18" customHeight="1">
      <c r="M715" s="5"/>
      <c r="N715" s="5"/>
      <c r="O715" s="5"/>
    </row>
    <row r="716" spans="13:15" ht="18" customHeight="1">
      <c r="M716" s="5"/>
      <c r="N716" s="5"/>
      <c r="O716" s="5"/>
    </row>
    <row r="717" spans="13:15" ht="18" customHeight="1">
      <c r="M717" s="5"/>
      <c r="N717" s="5"/>
      <c r="O717" s="5"/>
    </row>
    <row r="718" spans="13:15" ht="18" customHeight="1">
      <c r="M718" s="5"/>
      <c r="N718" s="5"/>
      <c r="O718" s="5"/>
    </row>
    <row r="719" spans="13:15" ht="18" customHeight="1">
      <c r="M719" s="5"/>
      <c r="N719" s="5"/>
      <c r="O719" s="5"/>
    </row>
    <row r="720" spans="13:15" ht="18" customHeight="1">
      <c r="M720" s="5"/>
      <c r="N720" s="5"/>
      <c r="O720" s="5"/>
    </row>
    <row r="721" spans="13:15" ht="18" customHeight="1">
      <c r="M721" s="5"/>
      <c r="N721" s="5"/>
      <c r="O721" s="5"/>
    </row>
    <row r="722" spans="13:15" ht="18" customHeight="1">
      <c r="M722" s="5"/>
      <c r="N722" s="5"/>
      <c r="O722" s="5"/>
    </row>
    <row r="723" spans="13:15" ht="18" customHeight="1">
      <c r="M723" s="5"/>
      <c r="N723" s="5"/>
      <c r="O723" s="5"/>
    </row>
    <row r="724" spans="13:15" ht="18" customHeight="1">
      <c r="M724" s="5"/>
      <c r="N724" s="5"/>
      <c r="O724" s="5"/>
    </row>
    <row r="725" spans="13:15" ht="18" customHeight="1">
      <c r="M725" s="5"/>
      <c r="N725" s="5"/>
      <c r="O725" s="5"/>
    </row>
    <row r="726" spans="13:15" ht="18" customHeight="1">
      <c r="M726" s="5"/>
      <c r="N726" s="5"/>
      <c r="O726" s="5"/>
    </row>
    <row r="727" spans="13:15" ht="18" customHeight="1">
      <c r="M727" s="5"/>
      <c r="N727" s="5"/>
      <c r="O727" s="5"/>
    </row>
    <row r="728" spans="13:15" ht="18" customHeight="1">
      <c r="M728" s="5"/>
      <c r="N728" s="5"/>
      <c r="O728" s="5"/>
    </row>
    <row r="729" spans="13:15" ht="18" customHeight="1">
      <c r="M729" s="5"/>
      <c r="N729" s="5"/>
      <c r="O729" s="5"/>
    </row>
    <row r="730" spans="13:15" ht="18" customHeight="1">
      <c r="M730" s="5"/>
      <c r="N730" s="5"/>
      <c r="O730" s="5"/>
    </row>
    <row r="731" spans="13:15" ht="18" customHeight="1">
      <c r="M731" s="5"/>
      <c r="N731" s="5"/>
      <c r="O731" s="5"/>
    </row>
    <row r="732" spans="13:15" ht="18" customHeight="1">
      <c r="M732" s="5"/>
      <c r="N732" s="5"/>
      <c r="O732" s="5"/>
    </row>
    <row r="733" spans="13:15" ht="18" customHeight="1">
      <c r="M733" s="5"/>
      <c r="N733" s="5"/>
      <c r="O733" s="5"/>
    </row>
    <row r="734" spans="13:15" ht="18" customHeight="1">
      <c r="M734" s="5"/>
      <c r="N734" s="5"/>
      <c r="O734" s="5"/>
    </row>
    <row r="735" spans="13:15" ht="18" customHeight="1">
      <c r="M735" s="5"/>
      <c r="N735" s="5"/>
      <c r="O735" s="5"/>
    </row>
    <row r="736" spans="13:15" ht="18" customHeight="1">
      <c r="M736" s="5"/>
      <c r="N736" s="5"/>
      <c r="O736" s="5"/>
    </row>
    <row r="737" spans="13:15" ht="18" customHeight="1">
      <c r="M737" s="5"/>
      <c r="N737" s="5"/>
      <c r="O737" s="5"/>
    </row>
    <row r="738" spans="13:15" ht="18" customHeight="1">
      <c r="M738" s="5"/>
      <c r="N738" s="5"/>
      <c r="O738" s="5"/>
    </row>
    <row r="739" spans="13:15" ht="18" customHeight="1">
      <c r="M739" s="5"/>
      <c r="N739" s="5"/>
      <c r="O739" s="5"/>
    </row>
    <row r="740" spans="13:15" ht="18" customHeight="1">
      <c r="M740" s="5"/>
      <c r="N740" s="5"/>
      <c r="O740" s="5"/>
    </row>
    <row r="741" spans="13:15" ht="18" customHeight="1">
      <c r="M741" s="5"/>
      <c r="N741" s="5"/>
      <c r="O741" s="5"/>
    </row>
    <row r="742" spans="13:15" ht="18" customHeight="1">
      <c r="M742" s="5"/>
      <c r="N742" s="5"/>
      <c r="O742" s="5"/>
    </row>
    <row r="743" spans="13:15" ht="18" customHeight="1">
      <c r="M743" s="5"/>
      <c r="N743" s="5"/>
      <c r="O743" s="5"/>
    </row>
    <row r="744" spans="13:15" ht="18" customHeight="1">
      <c r="M744" s="5"/>
      <c r="N744" s="5"/>
      <c r="O744" s="5"/>
    </row>
    <row r="745" spans="13:15" ht="18" customHeight="1">
      <c r="M745" s="5"/>
      <c r="N745" s="5"/>
      <c r="O745" s="5"/>
    </row>
    <row r="746" spans="13:15" ht="18" customHeight="1">
      <c r="M746" s="5"/>
      <c r="N746" s="5"/>
      <c r="O746" s="5"/>
    </row>
    <row r="747" spans="13:15" ht="18" customHeight="1">
      <c r="M747" s="5"/>
      <c r="N747" s="5"/>
      <c r="O747" s="5"/>
    </row>
    <row r="748" spans="13:15" ht="18" customHeight="1">
      <c r="M748" s="5"/>
      <c r="N748" s="5"/>
      <c r="O748" s="5"/>
    </row>
    <row r="749" spans="13:15" ht="18" customHeight="1">
      <c r="M749" s="5"/>
      <c r="N749" s="5"/>
      <c r="O749" s="5"/>
    </row>
    <row r="750" spans="13:15" ht="18" customHeight="1">
      <c r="M750" s="5"/>
      <c r="N750" s="5"/>
      <c r="O750" s="5"/>
    </row>
    <row r="751" spans="13:15" ht="18" customHeight="1">
      <c r="M751" s="5"/>
      <c r="N751" s="5"/>
      <c r="O751" s="5"/>
    </row>
    <row r="752" spans="13:15" ht="18" customHeight="1">
      <c r="M752" s="5"/>
      <c r="N752" s="5"/>
      <c r="O752" s="5"/>
    </row>
    <row r="753" spans="13:15" ht="18" customHeight="1">
      <c r="M753" s="5"/>
      <c r="N753" s="5"/>
      <c r="O753" s="5"/>
    </row>
    <row r="754" spans="13:15" ht="18" customHeight="1">
      <c r="M754" s="5"/>
      <c r="N754" s="5"/>
      <c r="O754" s="5"/>
    </row>
    <row r="755" spans="13:15" ht="18" customHeight="1">
      <c r="M755" s="5"/>
      <c r="N755" s="5"/>
      <c r="O755" s="5"/>
    </row>
    <row r="756" spans="13:15" ht="18" customHeight="1">
      <c r="M756" s="5"/>
      <c r="N756" s="5"/>
      <c r="O756" s="5"/>
    </row>
    <row r="757" spans="13:15" ht="18" customHeight="1">
      <c r="M757" s="5"/>
      <c r="N757" s="5"/>
      <c r="O757" s="5"/>
    </row>
    <row r="758" spans="13:15" ht="18" customHeight="1">
      <c r="M758" s="5"/>
      <c r="N758" s="5"/>
      <c r="O758" s="5"/>
    </row>
    <row r="759" spans="13:15" ht="18" customHeight="1">
      <c r="M759" s="5"/>
      <c r="N759" s="5"/>
      <c r="O759" s="5"/>
    </row>
    <row r="760" spans="13:15" ht="18" customHeight="1">
      <c r="M760" s="5"/>
      <c r="N760" s="5"/>
      <c r="O760" s="5"/>
    </row>
    <row r="761" spans="13:15" ht="18" customHeight="1">
      <c r="M761" s="5"/>
      <c r="N761" s="5"/>
      <c r="O761" s="5"/>
    </row>
    <row r="762" spans="13:15" ht="18" customHeight="1">
      <c r="M762" s="5"/>
      <c r="N762" s="5"/>
      <c r="O762" s="5"/>
    </row>
    <row r="763" spans="13:15" ht="18" customHeight="1">
      <c r="M763" s="5"/>
      <c r="N763" s="5"/>
      <c r="O763" s="5"/>
    </row>
    <row r="764" spans="13:15" ht="18" customHeight="1">
      <c r="M764" s="5"/>
      <c r="N764" s="5"/>
      <c r="O764" s="5"/>
    </row>
    <row r="765" spans="13:15" ht="18" customHeight="1">
      <c r="M765" s="5"/>
      <c r="N765" s="5"/>
      <c r="O765" s="5"/>
    </row>
    <row r="766" spans="13:15" ht="18" customHeight="1">
      <c r="M766" s="5"/>
      <c r="N766" s="5"/>
      <c r="O766" s="5"/>
    </row>
    <row r="767" spans="13:15" ht="18" customHeight="1">
      <c r="M767" s="5"/>
      <c r="N767" s="5"/>
      <c r="O767" s="5"/>
    </row>
    <row r="768" spans="13:15" ht="18" customHeight="1">
      <c r="M768" s="5"/>
      <c r="N768" s="5"/>
      <c r="O768" s="5"/>
    </row>
    <row r="769" spans="13:15" ht="18" customHeight="1">
      <c r="M769" s="5"/>
      <c r="N769" s="5"/>
      <c r="O769" s="5"/>
    </row>
    <row r="770" spans="13:15" ht="18" customHeight="1">
      <c r="M770" s="5"/>
      <c r="N770" s="5"/>
      <c r="O770" s="5"/>
    </row>
    <row r="771" spans="13:15" ht="18" customHeight="1">
      <c r="M771" s="5"/>
      <c r="N771" s="5"/>
      <c r="O771" s="5"/>
    </row>
    <row r="772" spans="13:15" ht="18" customHeight="1">
      <c r="M772" s="5"/>
      <c r="N772" s="5"/>
      <c r="O772" s="5"/>
    </row>
    <row r="773" spans="13:15" ht="18" customHeight="1">
      <c r="M773" s="5"/>
      <c r="N773" s="5"/>
      <c r="O773" s="5"/>
    </row>
    <row r="774" spans="13:15" ht="18" customHeight="1">
      <c r="M774" s="5"/>
      <c r="N774" s="5"/>
      <c r="O774" s="5"/>
    </row>
    <row r="775" spans="13:15" ht="18" customHeight="1">
      <c r="M775" s="5"/>
      <c r="N775" s="5"/>
      <c r="O775" s="5"/>
    </row>
    <row r="776" spans="13:15" ht="18" customHeight="1">
      <c r="M776" s="5"/>
      <c r="N776" s="5"/>
      <c r="O776" s="5"/>
    </row>
    <row r="777" spans="13:15" ht="18" customHeight="1">
      <c r="M777" s="5"/>
      <c r="N777" s="5"/>
      <c r="O777" s="5"/>
    </row>
    <row r="778" spans="13:15" ht="18" customHeight="1">
      <c r="M778" s="5"/>
      <c r="N778" s="5"/>
      <c r="O778" s="5"/>
    </row>
    <row r="779" spans="13:15" ht="18" customHeight="1">
      <c r="M779" s="5"/>
      <c r="N779" s="5"/>
      <c r="O779" s="5"/>
    </row>
    <row r="780" spans="13:15" ht="18" customHeight="1">
      <c r="M780" s="5"/>
      <c r="N780" s="5"/>
      <c r="O780" s="5"/>
    </row>
    <row r="781" spans="13:15" ht="18" customHeight="1">
      <c r="M781" s="5"/>
      <c r="N781" s="5"/>
      <c r="O781" s="5"/>
    </row>
    <row r="782" spans="13:15" ht="18" customHeight="1">
      <c r="M782" s="5"/>
      <c r="N782" s="5"/>
      <c r="O782" s="5"/>
    </row>
    <row r="783" spans="13:15" ht="18" customHeight="1">
      <c r="M783" s="5"/>
      <c r="N783" s="5"/>
      <c r="O783" s="5"/>
    </row>
    <row r="784" spans="13:15" ht="18" customHeight="1">
      <c r="M784" s="5"/>
      <c r="N784" s="5"/>
      <c r="O784" s="5"/>
    </row>
    <row r="785" spans="13:15" ht="18" customHeight="1">
      <c r="M785" s="5"/>
      <c r="N785" s="5"/>
      <c r="O785" s="5"/>
    </row>
    <row r="786" spans="13:15" ht="18" customHeight="1">
      <c r="M786" s="5"/>
      <c r="N786" s="5"/>
      <c r="O786" s="5"/>
    </row>
    <row r="787" spans="13:15" ht="18" customHeight="1">
      <c r="M787" s="5"/>
      <c r="N787" s="5"/>
      <c r="O787" s="5"/>
    </row>
    <row r="788" spans="13:15" ht="18" customHeight="1">
      <c r="M788" s="5"/>
      <c r="N788" s="5"/>
      <c r="O788" s="5"/>
    </row>
    <row r="789" spans="13:15" ht="18" customHeight="1">
      <c r="M789" s="5"/>
      <c r="N789" s="5"/>
      <c r="O789" s="5"/>
    </row>
    <row r="790" spans="13:15" ht="18" customHeight="1">
      <c r="M790" s="5"/>
      <c r="N790" s="5"/>
      <c r="O790" s="5"/>
    </row>
    <row r="791" spans="13:15" ht="18" customHeight="1">
      <c r="M791" s="5"/>
      <c r="N791" s="5"/>
      <c r="O791" s="5"/>
    </row>
    <row r="792" spans="13:15" ht="18" customHeight="1">
      <c r="M792" s="5"/>
      <c r="N792" s="5"/>
      <c r="O792" s="5"/>
    </row>
    <row r="793" spans="13:15" ht="18" customHeight="1">
      <c r="M793" s="5"/>
      <c r="N793" s="5"/>
      <c r="O793" s="5"/>
    </row>
    <row r="794" spans="13:15" ht="18" customHeight="1">
      <c r="M794" s="5"/>
      <c r="N794" s="5"/>
      <c r="O794" s="5"/>
    </row>
    <row r="795" spans="13:15" ht="18" customHeight="1">
      <c r="M795" s="5"/>
      <c r="N795" s="5"/>
      <c r="O795" s="5"/>
    </row>
    <row r="796" spans="13:15" ht="18" customHeight="1">
      <c r="M796" s="5"/>
      <c r="N796" s="5"/>
      <c r="O796" s="5"/>
    </row>
    <row r="797" spans="13:15" ht="18" customHeight="1">
      <c r="M797" s="5"/>
      <c r="N797" s="5"/>
      <c r="O797" s="5"/>
    </row>
    <row r="798" spans="13:15" ht="18" customHeight="1">
      <c r="M798" s="5"/>
      <c r="N798" s="5"/>
      <c r="O798" s="5"/>
    </row>
    <row r="799" spans="13:15" ht="18" customHeight="1">
      <c r="M799" s="5"/>
      <c r="N799" s="5"/>
      <c r="O799" s="5"/>
    </row>
    <row r="800" spans="13:15" ht="18" customHeight="1">
      <c r="M800" s="5"/>
      <c r="N800" s="5"/>
      <c r="O800" s="5"/>
    </row>
    <row r="801" spans="13:15" ht="18" customHeight="1">
      <c r="M801" s="5"/>
      <c r="N801" s="5"/>
      <c r="O801" s="5"/>
    </row>
    <row r="802" spans="13:15" ht="18" customHeight="1">
      <c r="M802" s="5"/>
      <c r="N802" s="5"/>
      <c r="O802" s="5"/>
    </row>
    <row r="803" spans="13:15" ht="18" customHeight="1">
      <c r="M803" s="5"/>
      <c r="N803" s="5"/>
      <c r="O803" s="5"/>
    </row>
    <row r="804" spans="13:15" ht="18" customHeight="1">
      <c r="M804" s="5"/>
      <c r="N804" s="5"/>
      <c r="O804" s="5"/>
    </row>
    <row r="805" spans="13:15" ht="18" customHeight="1">
      <c r="M805" s="5"/>
      <c r="N805" s="5"/>
      <c r="O805" s="5"/>
    </row>
    <row r="806" spans="13:15" ht="18" customHeight="1">
      <c r="M806" s="5"/>
      <c r="N806" s="5"/>
      <c r="O806" s="5"/>
    </row>
    <row r="807" spans="13:15" ht="18" customHeight="1">
      <c r="M807" s="5"/>
      <c r="N807" s="5"/>
      <c r="O807" s="5"/>
    </row>
    <row r="808" spans="13:15" ht="18" customHeight="1">
      <c r="M808" s="5"/>
      <c r="N808" s="5"/>
      <c r="O808" s="5"/>
    </row>
    <row r="809" spans="13:15" ht="18" customHeight="1">
      <c r="M809" s="5"/>
      <c r="N809" s="5"/>
      <c r="O809" s="5"/>
    </row>
    <row r="810" spans="13:15" ht="18" customHeight="1">
      <c r="M810" s="5"/>
      <c r="N810" s="5"/>
      <c r="O810" s="5"/>
    </row>
    <row r="811" spans="13:15" ht="18" customHeight="1">
      <c r="M811" s="5"/>
      <c r="N811" s="5"/>
      <c r="O811" s="5"/>
    </row>
    <row r="812" spans="13:15" ht="18" customHeight="1">
      <c r="M812" s="5"/>
      <c r="N812" s="5"/>
      <c r="O812" s="5"/>
    </row>
    <row r="813" spans="13:15" ht="18" customHeight="1">
      <c r="M813" s="5"/>
      <c r="N813" s="5"/>
      <c r="O813" s="5"/>
    </row>
    <row r="814" spans="13:15" ht="18" customHeight="1">
      <c r="M814" s="5"/>
      <c r="N814" s="5"/>
      <c r="O814" s="5"/>
    </row>
    <row r="815" spans="13:15" ht="18" customHeight="1">
      <c r="M815" s="5"/>
      <c r="N815" s="5"/>
      <c r="O815" s="5"/>
    </row>
    <row r="816" spans="13:15" ht="18" customHeight="1">
      <c r="M816" s="5"/>
      <c r="N816" s="5"/>
      <c r="O816" s="5"/>
    </row>
    <row r="817" spans="13:15" ht="18" customHeight="1">
      <c r="M817" s="5"/>
      <c r="N817" s="5"/>
      <c r="O817" s="5"/>
    </row>
    <row r="818" spans="13:15" ht="18" customHeight="1">
      <c r="M818" s="5"/>
      <c r="N818" s="5"/>
      <c r="O818" s="5"/>
    </row>
    <row r="819" spans="13:15" ht="18" customHeight="1">
      <c r="M819" s="5"/>
      <c r="N819" s="5"/>
      <c r="O819" s="5"/>
    </row>
    <row r="820" spans="13:15" ht="18" customHeight="1">
      <c r="M820" s="5"/>
      <c r="N820" s="5"/>
      <c r="O820" s="5"/>
    </row>
    <row r="821" spans="13:15" ht="18" customHeight="1">
      <c r="M821" s="5"/>
      <c r="N821" s="5"/>
      <c r="O821" s="5"/>
    </row>
    <row r="822" spans="13:15" ht="18" customHeight="1">
      <c r="M822" s="5"/>
      <c r="N822" s="5"/>
      <c r="O822" s="5"/>
    </row>
    <row r="823" spans="13:15" ht="18" customHeight="1">
      <c r="M823" s="5"/>
      <c r="N823" s="5"/>
      <c r="O823" s="5"/>
    </row>
    <row r="824" spans="13:15" ht="18" customHeight="1">
      <c r="M824" s="5"/>
      <c r="N824" s="5"/>
      <c r="O824" s="5"/>
    </row>
    <row r="825" spans="13:15" ht="18" customHeight="1">
      <c r="M825" s="5"/>
      <c r="N825" s="5"/>
      <c r="O825" s="5"/>
    </row>
    <row r="826" spans="13:15" ht="18" customHeight="1">
      <c r="M826" s="5"/>
      <c r="N826" s="5"/>
      <c r="O826" s="5"/>
    </row>
    <row r="827" spans="13:15" ht="18" customHeight="1">
      <c r="M827" s="5"/>
      <c r="N827" s="5"/>
      <c r="O827" s="5"/>
    </row>
    <row r="828" spans="13:15" ht="18" customHeight="1">
      <c r="M828" s="5"/>
      <c r="N828" s="5"/>
      <c r="O828" s="5"/>
    </row>
    <row r="829" spans="13:15" ht="18" customHeight="1">
      <c r="M829" s="5"/>
      <c r="N829" s="5"/>
      <c r="O829" s="5"/>
    </row>
    <row r="830" spans="13:15" ht="18" customHeight="1">
      <c r="M830" s="5"/>
      <c r="N830" s="5"/>
      <c r="O830" s="5"/>
    </row>
    <row r="831" spans="13:15" ht="18" customHeight="1">
      <c r="M831" s="5"/>
      <c r="N831" s="5"/>
      <c r="O831" s="5"/>
    </row>
    <row r="832" spans="13:15" ht="18" customHeight="1">
      <c r="M832" s="5"/>
      <c r="N832" s="5"/>
      <c r="O832" s="5"/>
    </row>
    <row r="833" spans="13:15" ht="18" customHeight="1">
      <c r="M833" s="5"/>
      <c r="N833" s="5"/>
      <c r="O833" s="5"/>
    </row>
    <row r="834" spans="13:15" ht="18" customHeight="1">
      <c r="M834" s="5"/>
      <c r="N834" s="5"/>
      <c r="O834" s="5"/>
    </row>
    <row r="835" spans="13:15" ht="18" customHeight="1">
      <c r="M835" s="5"/>
      <c r="N835" s="5"/>
      <c r="O835" s="5"/>
    </row>
    <row r="836" spans="13:15" ht="18" customHeight="1">
      <c r="M836" s="5"/>
      <c r="N836" s="5"/>
      <c r="O836" s="5"/>
    </row>
    <row r="837" spans="13:15" ht="18" customHeight="1">
      <c r="M837" s="5"/>
      <c r="N837" s="5"/>
      <c r="O837" s="5"/>
    </row>
    <row r="838" spans="13:15" ht="18" customHeight="1">
      <c r="M838" s="5"/>
      <c r="N838" s="5"/>
      <c r="O838" s="5"/>
    </row>
    <row r="839" spans="13:15" ht="18" customHeight="1">
      <c r="M839" s="5"/>
      <c r="N839" s="5"/>
      <c r="O839" s="5"/>
    </row>
    <row r="840" spans="13:15" ht="18" customHeight="1">
      <c r="M840" s="5"/>
      <c r="N840" s="5"/>
      <c r="O840" s="5"/>
    </row>
    <row r="841" spans="13:15" ht="18" customHeight="1">
      <c r="M841" s="5"/>
      <c r="N841" s="5"/>
      <c r="O841" s="5"/>
    </row>
    <row r="842" spans="13:15" ht="18" customHeight="1">
      <c r="M842" s="5"/>
      <c r="N842" s="5"/>
      <c r="O842" s="5"/>
    </row>
    <row r="843" spans="13:15" ht="18" customHeight="1">
      <c r="M843" s="5"/>
      <c r="N843" s="5"/>
      <c r="O843" s="5"/>
    </row>
    <row r="844" spans="13:15" ht="18" customHeight="1">
      <c r="M844" s="5"/>
      <c r="N844" s="5"/>
      <c r="O844" s="5"/>
    </row>
    <row r="845" spans="13:15" ht="18" customHeight="1">
      <c r="M845" s="5"/>
      <c r="N845" s="5"/>
      <c r="O845" s="5"/>
    </row>
    <row r="846" spans="13:15" ht="18" customHeight="1">
      <c r="M846" s="5"/>
      <c r="N846" s="5"/>
      <c r="O846" s="5"/>
    </row>
    <row r="847" spans="13:15" ht="18" customHeight="1">
      <c r="M847" s="5"/>
      <c r="N847" s="5"/>
      <c r="O847" s="5"/>
    </row>
    <row r="848" spans="13:15" ht="18" customHeight="1">
      <c r="M848" s="5"/>
      <c r="N848" s="5"/>
      <c r="O848" s="5"/>
    </row>
    <row r="849" spans="13:15" ht="18" customHeight="1">
      <c r="M849" s="5"/>
      <c r="N849" s="5"/>
      <c r="O849" s="5"/>
    </row>
    <row r="850" spans="13:15" ht="18" customHeight="1">
      <c r="M850" s="5"/>
      <c r="N850" s="5"/>
      <c r="O850" s="5"/>
    </row>
    <row r="851" spans="13:15" ht="18" customHeight="1">
      <c r="M851" s="5"/>
      <c r="N851" s="5"/>
      <c r="O851" s="5"/>
    </row>
    <row r="852" spans="13:15" ht="18" customHeight="1">
      <c r="M852" s="5"/>
      <c r="N852" s="5"/>
      <c r="O852" s="5"/>
    </row>
    <row r="853" spans="13:15" ht="18" customHeight="1">
      <c r="M853" s="5"/>
      <c r="N853" s="5"/>
      <c r="O853" s="5"/>
    </row>
    <row r="854" spans="13:15" ht="18" customHeight="1">
      <c r="M854" s="5"/>
      <c r="N854" s="5"/>
      <c r="O854" s="5"/>
    </row>
    <row r="855" spans="13:15" ht="18" customHeight="1">
      <c r="M855" s="5"/>
      <c r="N855" s="5"/>
      <c r="O855" s="5"/>
    </row>
    <row r="856" spans="13:15" ht="18" customHeight="1">
      <c r="M856" s="5"/>
      <c r="N856" s="5"/>
      <c r="O856" s="5"/>
    </row>
    <row r="857" spans="13:15" ht="18" customHeight="1">
      <c r="M857" s="5"/>
      <c r="N857" s="5"/>
      <c r="O857" s="5"/>
    </row>
    <row r="858" spans="13:15" ht="18" customHeight="1">
      <c r="M858" s="5"/>
      <c r="N858" s="5"/>
      <c r="O858" s="5"/>
    </row>
    <row r="859" spans="13:15" ht="18" customHeight="1">
      <c r="M859" s="5"/>
      <c r="N859" s="5"/>
      <c r="O859" s="5"/>
    </row>
    <row r="860" spans="13:15" ht="18" customHeight="1">
      <c r="M860" s="5"/>
      <c r="N860" s="5"/>
      <c r="O860" s="5"/>
    </row>
    <row r="861" spans="13:15" ht="18" customHeight="1">
      <c r="M861" s="5"/>
      <c r="N861" s="5"/>
      <c r="O861" s="5"/>
    </row>
    <row r="862" spans="13:15" ht="18" customHeight="1">
      <c r="M862" s="5"/>
      <c r="N862" s="5"/>
      <c r="O862" s="5"/>
    </row>
    <row r="863" spans="13:15" ht="18" customHeight="1">
      <c r="M863" s="5"/>
      <c r="N863" s="5"/>
      <c r="O863" s="5"/>
    </row>
    <row r="864" spans="13:15" ht="18" customHeight="1">
      <c r="M864" s="5"/>
      <c r="N864" s="5"/>
      <c r="O864" s="5"/>
    </row>
    <row r="865" spans="13:15" ht="18" customHeight="1">
      <c r="M865" s="5"/>
      <c r="N865" s="5"/>
      <c r="O865" s="5"/>
    </row>
    <row r="866" spans="13:15" ht="18" customHeight="1">
      <c r="M866" s="5"/>
      <c r="N866" s="5"/>
      <c r="O866" s="5"/>
    </row>
    <row r="867" spans="13:15" ht="18" customHeight="1">
      <c r="M867" s="5"/>
      <c r="N867" s="5"/>
      <c r="O867" s="5"/>
    </row>
    <row r="868" spans="13:15" ht="18" customHeight="1">
      <c r="M868" s="5"/>
      <c r="N868" s="5"/>
      <c r="O868" s="5"/>
    </row>
    <row r="869" spans="13:15" ht="18" customHeight="1">
      <c r="M869" s="5"/>
      <c r="N869" s="5"/>
      <c r="O869" s="5"/>
    </row>
    <row r="870" spans="13:15" ht="18" customHeight="1">
      <c r="M870" s="5"/>
      <c r="N870" s="5"/>
      <c r="O870" s="5"/>
    </row>
    <row r="871" spans="13:15" ht="18" customHeight="1">
      <c r="M871" s="5"/>
      <c r="N871" s="5"/>
      <c r="O871" s="5"/>
    </row>
    <row r="872" spans="13:15" ht="18" customHeight="1">
      <c r="M872" s="5"/>
      <c r="N872" s="5"/>
      <c r="O872" s="5"/>
    </row>
    <row r="873" spans="13:15" ht="18" customHeight="1">
      <c r="M873" s="5"/>
      <c r="N873" s="5"/>
      <c r="O873" s="5"/>
    </row>
    <row r="874" spans="13:15" ht="18" customHeight="1">
      <c r="M874" s="5"/>
      <c r="N874" s="5"/>
      <c r="O874" s="5"/>
    </row>
    <row r="875" spans="13:15" ht="18" customHeight="1">
      <c r="M875" s="5"/>
      <c r="N875" s="5"/>
      <c r="O875" s="5"/>
    </row>
    <row r="876" spans="13:15" ht="18" customHeight="1">
      <c r="M876" s="5"/>
      <c r="N876" s="5"/>
      <c r="O876" s="5"/>
    </row>
    <row r="877" spans="13:15" ht="18" customHeight="1">
      <c r="M877" s="5"/>
      <c r="N877" s="5"/>
      <c r="O877" s="5"/>
    </row>
    <row r="878" spans="13:15" ht="18" customHeight="1">
      <c r="M878" s="5"/>
      <c r="N878" s="5"/>
      <c r="O878" s="5"/>
    </row>
    <row r="879" spans="13:15" ht="18" customHeight="1">
      <c r="M879" s="5"/>
      <c r="N879" s="5"/>
      <c r="O879" s="5"/>
    </row>
    <row r="880" spans="13:15" ht="18" customHeight="1">
      <c r="M880" s="5"/>
      <c r="N880" s="5"/>
      <c r="O880" s="5"/>
    </row>
    <row r="881" spans="13:15" ht="18" customHeight="1">
      <c r="M881" s="5"/>
      <c r="N881" s="5"/>
      <c r="O881" s="5"/>
    </row>
    <row r="882" spans="13:15" ht="18" customHeight="1">
      <c r="M882" s="5"/>
      <c r="N882" s="5"/>
      <c r="O882" s="5"/>
    </row>
    <row r="883" spans="13:15" ht="18" customHeight="1">
      <c r="M883" s="5"/>
      <c r="N883" s="5"/>
      <c r="O883" s="5"/>
    </row>
    <row r="884" spans="13:15" ht="18" customHeight="1">
      <c r="M884" s="5"/>
      <c r="N884" s="5"/>
      <c r="O884" s="5"/>
    </row>
    <row r="885" spans="13:15" ht="18" customHeight="1">
      <c r="M885" s="5"/>
      <c r="N885" s="5"/>
      <c r="O885" s="5"/>
    </row>
    <row r="886" spans="13:15" ht="18" customHeight="1">
      <c r="M886" s="5"/>
      <c r="N886" s="5"/>
      <c r="O886" s="5"/>
    </row>
    <row r="887" spans="13:15" ht="18" customHeight="1">
      <c r="M887" s="5"/>
      <c r="N887" s="5"/>
      <c r="O887" s="5"/>
    </row>
    <row r="888" spans="13:15" ht="18" customHeight="1">
      <c r="M888" s="5"/>
      <c r="N888" s="5"/>
      <c r="O888" s="5"/>
    </row>
    <row r="889" spans="13:15" ht="18" customHeight="1">
      <c r="M889" s="5"/>
      <c r="N889" s="5"/>
      <c r="O889" s="5"/>
    </row>
    <row r="890" spans="13:15" ht="18" customHeight="1">
      <c r="M890" s="5"/>
      <c r="N890" s="5"/>
      <c r="O890" s="5"/>
    </row>
    <row r="891" spans="13:15" ht="18" customHeight="1">
      <c r="M891" s="5"/>
      <c r="N891" s="5"/>
      <c r="O891" s="5"/>
    </row>
    <row r="892" spans="13:15" ht="18" customHeight="1">
      <c r="M892" s="5"/>
      <c r="N892" s="5"/>
      <c r="O892" s="5"/>
    </row>
    <row r="893" spans="13:15" ht="18" customHeight="1">
      <c r="M893" s="5"/>
      <c r="N893" s="5"/>
      <c r="O893" s="5"/>
    </row>
    <row r="894" spans="13:15" ht="18" customHeight="1">
      <c r="M894" s="5"/>
      <c r="N894" s="5"/>
      <c r="O894" s="5"/>
    </row>
    <row r="895" spans="13:15" ht="18" customHeight="1">
      <c r="M895" s="5"/>
      <c r="N895" s="5"/>
      <c r="O895" s="5"/>
    </row>
    <row r="896" spans="13:15" ht="18" customHeight="1">
      <c r="M896" s="5"/>
      <c r="N896" s="5"/>
      <c r="O896" s="5"/>
    </row>
    <row r="897" spans="13:15" ht="18" customHeight="1">
      <c r="M897" s="5"/>
      <c r="N897" s="5"/>
      <c r="O897" s="5"/>
    </row>
    <row r="898" spans="13:15" ht="18" customHeight="1">
      <c r="M898" s="5"/>
      <c r="N898" s="5"/>
      <c r="O898" s="5"/>
    </row>
    <row r="899" spans="13:15" ht="18" customHeight="1">
      <c r="M899" s="5"/>
      <c r="N899" s="5"/>
      <c r="O899" s="5"/>
    </row>
    <row r="900" spans="13:15" ht="18" customHeight="1">
      <c r="M900" s="5"/>
      <c r="N900" s="5"/>
      <c r="O900" s="5"/>
    </row>
    <row r="901" spans="13:15" ht="18" customHeight="1">
      <c r="M901" s="5"/>
      <c r="N901" s="5"/>
      <c r="O901" s="5"/>
    </row>
    <row r="902" spans="13:15" ht="18" customHeight="1">
      <c r="M902" s="5"/>
      <c r="N902" s="5"/>
      <c r="O902" s="5"/>
    </row>
    <row r="903" spans="13:15" ht="18" customHeight="1">
      <c r="M903" s="5"/>
      <c r="N903" s="5"/>
      <c r="O903" s="5"/>
    </row>
    <row r="904" spans="13:15" ht="18" customHeight="1">
      <c r="M904" s="5"/>
      <c r="N904" s="5"/>
      <c r="O904" s="5"/>
    </row>
    <row r="905" spans="13:15" ht="18" customHeight="1">
      <c r="M905" s="5"/>
      <c r="N905" s="5"/>
      <c r="O905" s="5"/>
    </row>
    <row r="906" spans="13:15" ht="18" customHeight="1">
      <c r="M906" s="5"/>
      <c r="N906" s="5"/>
      <c r="O906" s="5"/>
    </row>
    <row r="907" spans="13:15" ht="18" customHeight="1">
      <c r="M907" s="5"/>
      <c r="N907" s="5"/>
      <c r="O907" s="5"/>
    </row>
    <row r="908" spans="13:15" ht="18" customHeight="1">
      <c r="M908" s="5"/>
      <c r="N908" s="5"/>
      <c r="O908" s="5"/>
    </row>
    <row r="909" spans="13:15" ht="18" customHeight="1">
      <c r="M909" s="5"/>
      <c r="N909" s="5"/>
      <c r="O909" s="5"/>
    </row>
    <row r="910" spans="13:15" ht="18" customHeight="1">
      <c r="M910" s="5"/>
      <c r="N910" s="5"/>
      <c r="O910" s="5"/>
    </row>
    <row r="911" spans="13:15" ht="18" customHeight="1">
      <c r="M911" s="5"/>
      <c r="N911" s="5"/>
      <c r="O911" s="5"/>
    </row>
    <row r="912" spans="13:15" ht="18" customHeight="1">
      <c r="M912" s="5"/>
      <c r="N912" s="5"/>
      <c r="O912" s="5"/>
    </row>
    <row r="913" spans="13:15" ht="18" customHeight="1">
      <c r="M913" s="5"/>
      <c r="N913" s="5"/>
      <c r="O913" s="5"/>
    </row>
    <row r="914" spans="13:15" ht="18" customHeight="1">
      <c r="M914" s="5"/>
      <c r="N914" s="5"/>
      <c r="O914" s="5"/>
    </row>
    <row r="915" spans="13:15" ht="18" customHeight="1">
      <c r="M915" s="5"/>
      <c r="N915" s="5"/>
      <c r="O915" s="5"/>
    </row>
    <row r="916" spans="13:15" ht="18" customHeight="1">
      <c r="M916" s="5"/>
      <c r="N916" s="5"/>
      <c r="O916" s="5"/>
    </row>
    <row r="917" spans="13:15" ht="18" customHeight="1">
      <c r="M917" s="5"/>
      <c r="N917" s="5"/>
      <c r="O917" s="5"/>
    </row>
    <row r="918" spans="13:15" ht="18" customHeight="1">
      <c r="M918" s="5"/>
      <c r="N918" s="5"/>
      <c r="O918" s="5"/>
    </row>
    <row r="919" spans="13:15" ht="18" customHeight="1">
      <c r="M919" s="5"/>
      <c r="N919" s="5"/>
      <c r="O919" s="5"/>
    </row>
    <row r="920" spans="13:15" ht="18" customHeight="1">
      <c r="M920" s="5"/>
      <c r="N920" s="5"/>
      <c r="O920" s="5"/>
    </row>
    <row r="921" spans="13:15" ht="18" customHeight="1">
      <c r="M921" s="5"/>
      <c r="N921" s="5"/>
      <c r="O921" s="5"/>
    </row>
    <row r="922" spans="13:15" ht="18" customHeight="1">
      <c r="M922" s="5"/>
      <c r="N922" s="5"/>
      <c r="O922" s="5"/>
    </row>
    <row r="923" spans="13:15" ht="18" customHeight="1">
      <c r="M923" s="5"/>
      <c r="N923" s="5"/>
      <c r="O923" s="5"/>
    </row>
    <row r="924" spans="13:15" ht="18" customHeight="1">
      <c r="M924" s="5"/>
      <c r="N924" s="5"/>
      <c r="O924" s="5"/>
    </row>
    <row r="925" spans="13:15" ht="18" customHeight="1">
      <c r="M925" s="5"/>
      <c r="N925" s="5"/>
      <c r="O925" s="5"/>
    </row>
    <row r="926" spans="13:15" ht="18" customHeight="1">
      <c r="M926" s="5"/>
      <c r="N926" s="5"/>
      <c r="O926" s="5"/>
    </row>
    <row r="927" spans="13:15" ht="18" customHeight="1">
      <c r="M927" s="5"/>
      <c r="N927" s="5"/>
      <c r="O927" s="5"/>
    </row>
    <row r="928" spans="13:15" ht="18" customHeight="1">
      <c r="M928" s="5"/>
      <c r="N928" s="5"/>
      <c r="O928" s="5"/>
    </row>
    <row r="929" spans="13:15" ht="18" customHeight="1">
      <c r="M929" s="5"/>
      <c r="N929" s="5"/>
      <c r="O929" s="5"/>
    </row>
    <row r="930" spans="13:15" ht="18" customHeight="1">
      <c r="M930" s="5"/>
      <c r="N930" s="5"/>
      <c r="O930" s="5"/>
    </row>
    <row r="931" spans="13:15" ht="18" customHeight="1">
      <c r="M931" s="5"/>
      <c r="N931" s="5"/>
      <c r="O931" s="5"/>
    </row>
    <row r="932" spans="13:15" ht="18" customHeight="1">
      <c r="M932" s="5"/>
      <c r="N932" s="5"/>
      <c r="O932" s="5"/>
    </row>
    <row r="933" spans="13:15" ht="18" customHeight="1">
      <c r="M933" s="5"/>
      <c r="N933" s="5"/>
      <c r="O933" s="5"/>
    </row>
    <row r="934" spans="13:15" ht="18" customHeight="1">
      <c r="M934" s="5"/>
      <c r="N934" s="5"/>
      <c r="O934" s="5"/>
    </row>
    <row r="935" spans="13:15" ht="18" customHeight="1">
      <c r="M935" s="5"/>
      <c r="N935" s="5"/>
      <c r="O935" s="5"/>
    </row>
    <row r="936" spans="13:15" ht="18" customHeight="1">
      <c r="M936" s="5"/>
      <c r="N936" s="5"/>
      <c r="O936" s="5"/>
    </row>
    <row r="937" spans="13:15" ht="18" customHeight="1">
      <c r="M937" s="5"/>
      <c r="N937" s="5"/>
      <c r="O937" s="5"/>
    </row>
    <row r="938" spans="13:15" ht="18" customHeight="1">
      <c r="M938" s="5"/>
      <c r="N938" s="5"/>
      <c r="O938" s="5"/>
    </row>
    <row r="939" spans="13:15" ht="18" customHeight="1">
      <c r="M939" s="5"/>
      <c r="N939" s="5"/>
      <c r="O939" s="5"/>
    </row>
    <row r="940" spans="13:15" ht="18" customHeight="1">
      <c r="M940" s="5"/>
      <c r="N940" s="5"/>
      <c r="O940" s="5"/>
    </row>
    <row r="941" spans="13:15" ht="18" customHeight="1">
      <c r="M941" s="5"/>
      <c r="N941" s="5"/>
      <c r="O941" s="5"/>
    </row>
    <row r="942" spans="13:15" ht="18" customHeight="1">
      <c r="M942" s="5"/>
      <c r="N942" s="5"/>
      <c r="O942" s="5"/>
    </row>
    <row r="943" spans="13:15" ht="18" customHeight="1">
      <c r="M943" s="5"/>
      <c r="N943" s="5"/>
      <c r="O943" s="5"/>
    </row>
    <row r="944" spans="13:15" ht="18" customHeight="1">
      <c r="M944" s="5"/>
      <c r="N944" s="5"/>
      <c r="O944" s="5"/>
    </row>
    <row r="945" spans="13:15" ht="18" customHeight="1">
      <c r="M945" s="5"/>
      <c r="N945" s="5"/>
      <c r="O945" s="5"/>
    </row>
    <row r="946" spans="13:15" ht="18" customHeight="1">
      <c r="M946" s="5"/>
      <c r="N946" s="5"/>
      <c r="O946" s="5"/>
    </row>
    <row r="947" spans="13:15" ht="18" customHeight="1">
      <c r="M947" s="5"/>
      <c r="N947" s="5"/>
      <c r="O947" s="5"/>
    </row>
    <row r="948" spans="13:15" ht="18" customHeight="1">
      <c r="M948" s="5"/>
      <c r="N948" s="5"/>
      <c r="O948" s="5"/>
    </row>
    <row r="949" spans="13:15" ht="18" customHeight="1">
      <c r="M949" s="5"/>
      <c r="N949" s="5"/>
      <c r="O949" s="5"/>
    </row>
    <row r="950" spans="13:15" ht="18" customHeight="1">
      <c r="M950" s="5"/>
      <c r="N950" s="5"/>
      <c r="O950" s="5"/>
    </row>
    <row r="951" spans="13:15" ht="18" customHeight="1">
      <c r="M951" s="5"/>
      <c r="N951" s="5"/>
      <c r="O951" s="5"/>
    </row>
    <row r="952" spans="13:15" ht="18" customHeight="1">
      <c r="M952" s="5"/>
      <c r="N952" s="5"/>
      <c r="O952" s="5"/>
    </row>
    <row r="953" spans="13:15" ht="18" customHeight="1">
      <c r="M953" s="5"/>
      <c r="N953" s="5"/>
      <c r="O953" s="5"/>
    </row>
    <row r="954" spans="13:15" ht="18" customHeight="1">
      <c r="M954" s="5"/>
      <c r="N954" s="5"/>
      <c r="O954" s="5"/>
    </row>
    <row r="955" spans="13:15" ht="18" customHeight="1">
      <c r="M955" s="5"/>
      <c r="N955" s="5"/>
      <c r="O955" s="5"/>
    </row>
    <row r="956" spans="13:15" ht="18" customHeight="1">
      <c r="M956" s="5"/>
      <c r="N956" s="5"/>
      <c r="O956" s="5"/>
    </row>
    <row r="957" spans="13:15" ht="18" customHeight="1">
      <c r="M957" s="5"/>
      <c r="N957" s="5"/>
      <c r="O957" s="5"/>
    </row>
    <row r="958" spans="13:15" ht="18" customHeight="1">
      <c r="M958" s="5"/>
      <c r="N958" s="5"/>
      <c r="O958" s="5"/>
    </row>
    <row r="959" spans="13:15" ht="18" customHeight="1">
      <c r="M959" s="5"/>
      <c r="N959" s="5"/>
      <c r="O959" s="5"/>
    </row>
    <row r="960" spans="13:15" ht="18" customHeight="1">
      <c r="M960" s="5"/>
      <c r="N960" s="5"/>
      <c r="O960" s="5"/>
    </row>
    <row r="961" spans="13:15" ht="18" customHeight="1">
      <c r="M961" s="5"/>
      <c r="N961" s="5"/>
      <c r="O961" s="5"/>
    </row>
    <row r="962" spans="13:15" ht="18" customHeight="1">
      <c r="M962" s="5"/>
      <c r="N962" s="5"/>
      <c r="O962" s="5"/>
    </row>
    <row r="963" spans="13:15" ht="18" customHeight="1">
      <c r="M963" s="5"/>
      <c r="N963" s="5"/>
      <c r="O963" s="5"/>
    </row>
    <row r="964" spans="13:15" ht="18" customHeight="1">
      <c r="M964" s="5"/>
      <c r="N964" s="5"/>
      <c r="O964" s="5"/>
    </row>
    <row r="965" spans="13:15" ht="18" customHeight="1">
      <c r="M965" s="5"/>
      <c r="N965" s="5"/>
      <c r="O965" s="5"/>
    </row>
    <row r="966" spans="13:15" ht="18" customHeight="1">
      <c r="M966" s="5"/>
      <c r="N966" s="5"/>
      <c r="O966" s="5"/>
    </row>
    <row r="967" spans="13:15" ht="18" customHeight="1">
      <c r="M967" s="5"/>
      <c r="N967" s="5"/>
      <c r="O967" s="5"/>
    </row>
    <row r="968" spans="13:15" ht="18" customHeight="1">
      <c r="M968" s="5"/>
      <c r="N968" s="5"/>
      <c r="O968" s="5"/>
    </row>
    <row r="969" spans="13:15" ht="18" customHeight="1">
      <c r="M969" s="5"/>
      <c r="N969" s="5"/>
      <c r="O969" s="5"/>
    </row>
    <row r="970" spans="13:15" ht="18" customHeight="1">
      <c r="M970" s="5"/>
      <c r="N970" s="5"/>
      <c r="O970" s="5"/>
    </row>
    <row r="971" spans="13:15" ht="18" customHeight="1">
      <c r="M971" s="5"/>
      <c r="N971" s="5"/>
      <c r="O971" s="5"/>
    </row>
    <row r="972" spans="13:15" ht="18" customHeight="1">
      <c r="M972" s="5"/>
      <c r="N972" s="5"/>
      <c r="O972" s="5"/>
    </row>
    <row r="973" spans="13:15" ht="18" customHeight="1">
      <c r="M973" s="5"/>
      <c r="N973" s="5"/>
      <c r="O973" s="5"/>
    </row>
    <row r="974" spans="13:15" ht="18" customHeight="1">
      <c r="M974" s="5"/>
      <c r="N974" s="5"/>
      <c r="O974" s="5"/>
    </row>
    <row r="975" spans="13:15" ht="18" customHeight="1">
      <c r="M975" s="5"/>
      <c r="N975" s="5"/>
      <c r="O975" s="5"/>
    </row>
    <row r="976" spans="13:15" ht="18" customHeight="1">
      <c r="M976" s="5"/>
      <c r="N976" s="5"/>
      <c r="O976" s="5"/>
    </row>
    <row r="977" spans="13:15" ht="18" customHeight="1">
      <c r="M977" s="5"/>
      <c r="N977" s="5"/>
      <c r="O977" s="5"/>
    </row>
    <row r="978" spans="13:15" ht="18" customHeight="1">
      <c r="M978" s="5"/>
      <c r="N978" s="5"/>
      <c r="O978" s="5"/>
    </row>
    <row r="979" spans="13:15" ht="18" customHeight="1">
      <c r="M979" s="5"/>
      <c r="N979" s="5"/>
      <c r="O979" s="5"/>
    </row>
    <row r="980" spans="13:15" ht="18" customHeight="1">
      <c r="M980" s="5"/>
      <c r="N980" s="5"/>
      <c r="O980" s="5"/>
    </row>
    <row r="981" spans="13:15" ht="18" customHeight="1">
      <c r="M981" s="5"/>
      <c r="N981" s="5"/>
      <c r="O981" s="5"/>
    </row>
    <row r="982" spans="13:15" ht="18" customHeight="1">
      <c r="M982" s="5"/>
      <c r="N982" s="5"/>
      <c r="O982" s="5"/>
    </row>
    <row r="983" spans="13:15" ht="18" customHeight="1">
      <c r="M983" s="5"/>
      <c r="N983" s="5"/>
      <c r="O983" s="5"/>
    </row>
    <row r="984" spans="13:15" ht="18" customHeight="1">
      <c r="M984" s="5"/>
      <c r="N984" s="5"/>
      <c r="O984" s="5"/>
    </row>
    <row r="985" spans="13:15" ht="18" customHeight="1">
      <c r="M985" s="5"/>
      <c r="N985" s="5"/>
      <c r="O985" s="5"/>
    </row>
    <row r="986" spans="13:15" ht="18" customHeight="1">
      <c r="M986" s="5"/>
      <c r="N986" s="5"/>
      <c r="O986" s="5"/>
    </row>
    <row r="987" spans="13:15" ht="18" customHeight="1">
      <c r="M987" s="5"/>
      <c r="N987" s="5"/>
      <c r="O987" s="5"/>
    </row>
    <row r="988" spans="13:15" ht="18" customHeight="1">
      <c r="M988" s="5"/>
      <c r="N988" s="5"/>
      <c r="O988" s="5"/>
    </row>
    <row r="989" spans="13:15" ht="18" customHeight="1">
      <c r="M989" s="5"/>
      <c r="N989" s="5"/>
      <c r="O989" s="5"/>
    </row>
    <row r="990" spans="13:15" ht="18" customHeight="1">
      <c r="M990" s="5"/>
      <c r="N990" s="5"/>
      <c r="O990" s="5"/>
    </row>
    <row r="991" spans="13:15" ht="18" customHeight="1">
      <c r="M991" s="5"/>
      <c r="N991" s="5"/>
      <c r="O991" s="5"/>
    </row>
    <row r="992" spans="13:15" ht="18" customHeight="1">
      <c r="M992" s="5"/>
      <c r="N992" s="5"/>
      <c r="O992" s="5"/>
    </row>
    <row r="993" spans="13:15" ht="18" customHeight="1">
      <c r="M993" s="5"/>
      <c r="N993" s="5"/>
      <c r="O993" s="5"/>
    </row>
    <row r="994" spans="13:15" ht="18" customHeight="1">
      <c r="M994" s="5"/>
      <c r="N994" s="5"/>
      <c r="O994" s="5"/>
    </row>
    <row r="995" spans="13:15" ht="18" customHeight="1">
      <c r="M995" s="5"/>
      <c r="N995" s="5"/>
      <c r="O995" s="5"/>
    </row>
    <row r="996" spans="13:15" ht="18" customHeight="1">
      <c r="M996" s="5"/>
      <c r="N996" s="5"/>
      <c r="O996" s="5"/>
    </row>
    <row r="997" spans="13:15" ht="18" customHeight="1">
      <c r="M997" s="5"/>
      <c r="N997" s="5"/>
      <c r="O997" s="5"/>
    </row>
    <row r="998" spans="13:15" ht="18" customHeight="1">
      <c r="M998" s="5"/>
      <c r="N998" s="5"/>
      <c r="O998" s="5"/>
    </row>
    <row r="999" spans="13:15" ht="18" customHeight="1">
      <c r="M999" s="5"/>
      <c r="N999" s="5"/>
      <c r="O999" s="5"/>
    </row>
    <row r="1000" spans="13:15" ht="18" customHeight="1">
      <c r="M1000" s="5"/>
      <c r="N1000" s="5"/>
      <c r="O1000" s="5"/>
    </row>
  </sheetData>
  <autoFilter ref="A2:P424" xr:uid="{00000000-0009-0000-0000-000001000000}">
    <sortState xmlns:xlrd2="http://schemas.microsoft.com/office/spreadsheetml/2017/richdata2" ref="A2:P424">
      <sortCondition ref="A2:A424"/>
    </sortState>
  </autoFilter>
  <phoneticPr fontId="5"/>
  <conditionalFormatting sqref="A422:D1000">
    <cfRule type="expression" dxfId="16" priority="1">
      <formula>$G422="ス"</formula>
    </cfRule>
  </conditionalFormatting>
  <conditionalFormatting sqref="A3:D371">
    <cfRule type="expression" dxfId="15" priority="2">
      <formula>$G3="ス"</formula>
    </cfRule>
  </conditionalFormatting>
  <conditionalFormatting sqref="A372:D421">
    <cfRule type="expression" dxfId="14" priority="3">
      <formula>$G372="ス"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/>
  <cols>
    <col min="1" max="1" width="5" customWidth="1"/>
    <col min="2" max="2" width="3.875" customWidth="1"/>
    <col min="3" max="3" width="4.375" customWidth="1"/>
    <col min="4" max="4" width="22.875" customWidth="1"/>
    <col min="5" max="9" width="7.125" customWidth="1"/>
    <col min="10" max="10" width="5.125" customWidth="1"/>
    <col min="11" max="11" width="7.625" customWidth="1"/>
    <col min="12" max="12" width="84.75" hidden="1" customWidth="1"/>
    <col min="13" max="26" width="7.625" customWidth="1"/>
  </cols>
  <sheetData>
    <row r="1" spans="1:12" ht="18" customHeight="1">
      <c r="D1" s="6" t="s">
        <v>661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 t="s">
        <v>662</v>
      </c>
      <c r="K1" s="6" t="s">
        <v>663</v>
      </c>
    </row>
    <row r="2" spans="1:12" ht="4.5" customHeight="1"/>
    <row r="3" spans="1:12" ht="18" customHeight="1">
      <c r="A3" s="6">
        <v>1</v>
      </c>
      <c r="C3" s="6" t="s">
        <v>11</v>
      </c>
      <c r="D3" s="6" t="s">
        <v>12</v>
      </c>
      <c r="E3" s="6">
        <v>2</v>
      </c>
      <c r="F3" s="6">
        <v>4</v>
      </c>
      <c r="G3" s="6" t="s">
        <v>664</v>
      </c>
      <c r="H3" s="6" t="s">
        <v>664</v>
      </c>
      <c r="I3" s="6" t="s">
        <v>664</v>
      </c>
      <c r="J3" s="6">
        <v>7</v>
      </c>
      <c r="K3" s="6">
        <v>3</v>
      </c>
      <c r="L3" s="6" t="s">
        <v>665</v>
      </c>
    </row>
    <row r="4" spans="1:12" ht="18" customHeight="1">
      <c r="A4" s="6">
        <v>2</v>
      </c>
      <c r="C4" s="6" t="s">
        <v>11</v>
      </c>
      <c r="D4" s="6" t="s">
        <v>14</v>
      </c>
      <c r="E4" s="6">
        <v>2</v>
      </c>
      <c r="F4" s="6">
        <v>4</v>
      </c>
      <c r="G4" s="6" t="s">
        <v>664</v>
      </c>
      <c r="H4" s="6" t="s">
        <v>664</v>
      </c>
      <c r="I4" s="6" t="s">
        <v>664</v>
      </c>
      <c r="J4" s="6">
        <v>7</v>
      </c>
      <c r="K4" s="6">
        <v>3</v>
      </c>
      <c r="L4" s="6" t="s">
        <v>665</v>
      </c>
    </row>
    <row r="5" spans="1:12" ht="18" customHeight="1">
      <c r="A5" s="6">
        <v>3</v>
      </c>
      <c r="C5" s="6" t="s">
        <v>11</v>
      </c>
      <c r="D5" s="6" t="s">
        <v>16</v>
      </c>
      <c r="E5" s="6">
        <v>2</v>
      </c>
      <c r="F5" s="6">
        <v>4</v>
      </c>
      <c r="G5" s="6" t="s">
        <v>664</v>
      </c>
      <c r="H5" s="6" t="s">
        <v>664</v>
      </c>
      <c r="I5" s="6" t="s">
        <v>664</v>
      </c>
      <c r="J5" s="6">
        <v>7</v>
      </c>
      <c r="K5" s="6">
        <v>3</v>
      </c>
      <c r="L5" s="6" t="s">
        <v>665</v>
      </c>
    </row>
    <row r="6" spans="1:12" ht="18" customHeight="1">
      <c r="A6" s="6">
        <v>4</v>
      </c>
      <c r="C6" s="6" t="s">
        <v>11</v>
      </c>
      <c r="D6" s="6" t="s">
        <v>18</v>
      </c>
      <c r="E6" s="6">
        <v>2</v>
      </c>
      <c r="F6" s="6">
        <v>4</v>
      </c>
      <c r="G6" s="6" t="s">
        <v>664</v>
      </c>
      <c r="H6" s="6" t="s">
        <v>664</v>
      </c>
      <c r="I6" s="6" t="s">
        <v>664</v>
      </c>
      <c r="J6" s="6">
        <v>7</v>
      </c>
      <c r="K6" s="6">
        <v>3</v>
      </c>
      <c r="L6" s="6" t="s">
        <v>665</v>
      </c>
    </row>
    <row r="7" spans="1:12" ht="18" customHeight="1">
      <c r="A7" s="6">
        <v>5</v>
      </c>
      <c r="C7" s="6" t="s">
        <v>11</v>
      </c>
      <c r="D7" s="6" t="s">
        <v>20</v>
      </c>
      <c r="E7" s="6">
        <v>2</v>
      </c>
      <c r="F7" s="6">
        <v>4</v>
      </c>
      <c r="G7" s="6" t="s">
        <v>664</v>
      </c>
      <c r="H7" s="6" t="s">
        <v>664</v>
      </c>
      <c r="I7" s="6" t="s">
        <v>664</v>
      </c>
      <c r="J7" s="6">
        <v>7</v>
      </c>
      <c r="K7" s="6">
        <v>3</v>
      </c>
      <c r="L7" s="6" t="s">
        <v>665</v>
      </c>
    </row>
    <row r="8" spans="1:12" ht="18" customHeight="1">
      <c r="A8" s="6">
        <v>6</v>
      </c>
      <c r="C8" s="6" t="s">
        <v>11</v>
      </c>
      <c r="D8" s="6" t="s">
        <v>22</v>
      </c>
      <c r="E8" s="6">
        <v>2</v>
      </c>
      <c r="F8" s="6">
        <v>4</v>
      </c>
      <c r="G8" s="6" t="s">
        <v>664</v>
      </c>
      <c r="H8" s="6" t="s">
        <v>664</v>
      </c>
      <c r="I8" s="6" t="s">
        <v>664</v>
      </c>
      <c r="J8" s="6">
        <v>7</v>
      </c>
      <c r="K8" s="6">
        <v>3</v>
      </c>
      <c r="L8" s="6" t="s">
        <v>665</v>
      </c>
    </row>
    <row r="9" spans="1:12" ht="18" customHeight="1">
      <c r="A9" s="6">
        <v>7</v>
      </c>
      <c r="C9" s="6" t="s">
        <v>11</v>
      </c>
      <c r="D9" s="6" t="s">
        <v>24</v>
      </c>
      <c r="E9" s="6">
        <v>2</v>
      </c>
      <c r="F9" s="6">
        <v>4</v>
      </c>
      <c r="G9" s="6" t="s">
        <v>664</v>
      </c>
      <c r="H9" s="6" t="s">
        <v>664</v>
      </c>
      <c r="I9" s="6" t="s">
        <v>664</v>
      </c>
      <c r="J9" s="6">
        <v>7</v>
      </c>
      <c r="K9" s="6">
        <v>3</v>
      </c>
      <c r="L9" s="6" t="s">
        <v>665</v>
      </c>
    </row>
    <row r="10" spans="1:12" ht="18" customHeight="1">
      <c r="A10" s="6">
        <v>8</v>
      </c>
      <c r="C10" s="6" t="s">
        <v>11</v>
      </c>
      <c r="D10" s="6" t="s">
        <v>26</v>
      </c>
      <c r="E10" s="6">
        <v>2</v>
      </c>
      <c r="F10" s="6">
        <v>4</v>
      </c>
      <c r="G10" s="6" t="s">
        <v>664</v>
      </c>
      <c r="H10" s="6" t="s">
        <v>664</v>
      </c>
      <c r="I10" s="6" t="s">
        <v>664</v>
      </c>
      <c r="J10" s="6">
        <v>7</v>
      </c>
      <c r="K10" s="6">
        <v>3</v>
      </c>
      <c r="L10" s="6" t="s">
        <v>665</v>
      </c>
    </row>
    <row r="11" spans="1:12" ht="18" customHeight="1">
      <c r="A11" s="6">
        <v>9</v>
      </c>
      <c r="C11" s="6" t="s">
        <v>11</v>
      </c>
      <c r="D11" s="6" t="s">
        <v>28</v>
      </c>
      <c r="E11" s="6">
        <v>2</v>
      </c>
      <c r="F11" s="6">
        <v>4</v>
      </c>
      <c r="G11" s="6" t="s">
        <v>664</v>
      </c>
      <c r="H11" s="6" t="s">
        <v>664</v>
      </c>
      <c r="I11" s="6" t="s">
        <v>664</v>
      </c>
      <c r="J11" s="6">
        <v>7</v>
      </c>
      <c r="K11" s="6">
        <v>3</v>
      </c>
      <c r="L11" s="6" t="s">
        <v>665</v>
      </c>
    </row>
    <row r="12" spans="1:12" ht="18" customHeight="1">
      <c r="A12" s="6">
        <v>10</v>
      </c>
      <c r="C12" s="6" t="s">
        <v>11</v>
      </c>
      <c r="D12" s="6" t="s">
        <v>30</v>
      </c>
      <c r="E12" s="6">
        <v>2</v>
      </c>
      <c r="F12" s="6">
        <v>4</v>
      </c>
      <c r="G12" s="6" t="s">
        <v>664</v>
      </c>
      <c r="H12" s="6" t="s">
        <v>664</v>
      </c>
      <c r="I12" s="6" t="s">
        <v>664</v>
      </c>
      <c r="J12" s="6">
        <v>7</v>
      </c>
      <c r="K12" s="6">
        <v>3</v>
      </c>
      <c r="L12" s="6" t="s">
        <v>665</v>
      </c>
    </row>
    <row r="13" spans="1:12" ht="18" customHeight="1">
      <c r="A13" s="6">
        <v>11</v>
      </c>
      <c r="C13" s="6" t="s">
        <v>11</v>
      </c>
      <c r="D13" s="6" t="s">
        <v>32</v>
      </c>
      <c r="E13" s="6">
        <v>2</v>
      </c>
      <c r="F13" s="6">
        <v>4</v>
      </c>
      <c r="G13" s="6" t="s">
        <v>664</v>
      </c>
      <c r="H13" s="6" t="s">
        <v>664</v>
      </c>
      <c r="I13" s="6" t="s">
        <v>664</v>
      </c>
      <c r="J13" s="6">
        <v>7</v>
      </c>
      <c r="K13" s="6">
        <v>3</v>
      </c>
      <c r="L13" s="6" t="s">
        <v>665</v>
      </c>
    </row>
    <row r="14" spans="1:12" ht="18" customHeight="1">
      <c r="A14" s="6">
        <v>12</v>
      </c>
      <c r="C14" s="6" t="s">
        <v>11</v>
      </c>
      <c r="D14" s="6" t="s">
        <v>33</v>
      </c>
      <c r="E14" s="6">
        <v>2</v>
      </c>
      <c r="F14" s="6">
        <v>4</v>
      </c>
      <c r="G14" s="6" t="s">
        <v>664</v>
      </c>
      <c r="H14" s="6" t="s">
        <v>664</v>
      </c>
      <c r="I14" s="6" t="s">
        <v>664</v>
      </c>
      <c r="J14" s="6">
        <v>7</v>
      </c>
      <c r="K14" s="6">
        <v>3</v>
      </c>
      <c r="L14" s="6" t="s">
        <v>665</v>
      </c>
    </row>
    <row r="15" spans="1:12" ht="18" customHeight="1">
      <c r="A15" s="6">
        <v>13</v>
      </c>
      <c r="C15" s="6" t="s">
        <v>11</v>
      </c>
      <c r="D15" s="6" t="s">
        <v>35</v>
      </c>
      <c r="E15" s="6">
        <v>2</v>
      </c>
      <c r="F15" s="6">
        <v>4</v>
      </c>
      <c r="G15" s="6" t="s">
        <v>664</v>
      </c>
      <c r="H15" s="6" t="s">
        <v>664</v>
      </c>
      <c r="I15" s="6" t="s">
        <v>664</v>
      </c>
      <c r="J15" s="6">
        <v>7</v>
      </c>
      <c r="K15" s="6">
        <v>3</v>
      </c>
      <c r="L15" s="6" t="s">
        <v>666</v>
      </c>
    </row>
    <row r="16" spans="1:12" ht="18" customHeight="1">
      <c r="A16" s="6">
        <v>14</v>
      </c>
      <c r="C16" s="6" t="s">
        <v>11</v>
      </c>
      <c r="D16" s="6" t="s">
        <v>37</v>
      </c>
      <c r="E16" s="6">
        <v>2</v>
      </c>
      <c r="F16" s="6">
        <v>4</v>
      </c>
      <c r="G16" s="6" t="s">
        <v>664</v>
      </c>
      <c r="H16" s="6" t="s">
        <v>664</v>
      </c>
      <c r="I16" s="6" t="s">
        <v>664</v>
      </c>
      <c r="J16" s="6">
        <v>7</v>
      </c>
      <c r="K16" s="6">
        <v>3</v>
      </c>
      <c r="L16" s="6" t="s">
        <v>666</v>
      </c>
    </row>
    <row r="17" spans="1:12" ht="18" customHeight="1">
      <c r="A17" s="6">
        <v>15</v>
      </c>
      <c r="B17" s="6">
        <v>1</v>
      </c>
      <c r="C17" s="6" t="s">
        <v>39</v>
      </c>
      <c r="D17" s="6" t="s">
        <v>40</v>
      </c>
      <c r="E17" s="6">
        <v>2</v>
      </c>
      <c r="F17" s="6">
        <v>3</v>
      </c>
      <c r="G17" s="6">
        <v>4</v>
      </c>
      <c r="H17" s="6">
        <v>6</v>
      </c>
      <c r="I17" s="6">
        <v>18</v>
      </c>
      <c r="J17" s="6">
        <v>34</v>
      </c>
      <c r="K17" s="6">
        <v>6</v>
      </c>
      <c r="L17" s="6" t="s">
        <v>665</v>
      </c>
    </row>
    <row r="18" spans="1:12" ht="18" customHeight="1">
      <c r="A18" s="6">
        <v>16</v>
      </c>
      <c r="B18" s="6">
        <v>2</v>
      </c>
      <c r="C18" s="6" t="s">
        <v>39</v>
      </c>
      <c r="D18" s="6" t="s">
        <v>41</v>
      </c>
      <c r="E18" s="6">
        <v>2</v>
      </c>
      <c r="F18" s="6">
        <v>3</v>
      </c>
      <c r="G18" s="6">
        <v>4</v>
      </c>
      <c r="H18" s="6">
        <v>6</v>
      </c>
      <c r="I18" s="6">
        <v>12</v>
      </c>
      <c r="J18" s="6">
        <v>28</v>
      </c>
      <c r="K18" s="6">
        <v>6</v>
      </c>
      <c r="L18" s="6" t="s">
        <v>665</v>
      </c>
    </row>
    <row r="19" spans="1:12" ht="18" customHeight="1">
      <c r="A19" s="6">
        <v>17</v>
      </c>
      <c r="B19" s="6">
        <v>3</v>
      </c>
      <c r="C19" s="6" t="s">
        <v>39</v>
      </c>
      <c r="D19" s="6" t="s">
        <v>43</v>
      </c>
      <c r="E19" s="6">
        <v>2</v>
      </c>
      <c r="F19" s="6">
        <v>3</v>
      </c>
      <c r="G19" s="6">
        <v>4</v>
      </c>
      <c r="H19" s="6">
        <v>6</v>
      </c>
      <c r="I19" s="6">
        <v>14</v>
      </c>
      <c r="J19" s="6">
        <v>30</v>
      </c>
      <c r="K19" s="6">
        <v>6</v>
      </c>
      <c r="L19" s="6" t="s">
        <v>665</v>
      </c>
    </row>
    <row r="20" spans="1:12" ht="18" customHeight="1">
      <c r="A20" s="6">
        <v>18</v>
      </c>
      <c r="B20" s="6">
        <v>4</v>
      </c>
      <c r="C20" s="6" t="s">
        <v>39</v>
      </c>
      <c r="D20" s="6" t="s">
        <v>45</v>
      </c>
      <c r="E20" s="6">
        <v>2</v>
      </c>
      <c r="F20" s="6">
        <v>3</v>
      </c>
      <c r="G20" s="6">
        <v>4</v>
      </c>
      <c r="H20" s="6">
        <v>6</v>
      </c>
      <c r="I20" s="6">
        <v>12</v>
      </c>
      <c r="J20" s="6">
        <v>28</v>
      </c>
      <c r="K20" s="6">
        <v>6</v>
      </c>
      <c r="L20" s="6" t="s">
        <v>665</v>
      </c>
    </row>
    <row r="21" spans="1:12" ht="18" customHeight="1">
      <c r="A21" s="6">
        <v>19</v>
      </c>
      <c r="C21" s="6" t="s">
        <v>47</v>
      </c>
      <c r="D21" s="6" t="s">
        <v>48</v>
      </c>
      <c r="E21" s="6">
        <v>2</v>
      </c>
      <c r="F21" s="6">
        <v>3</v>
      </c>
      <c r="G21" s="6">
        <v>4</v>
      </c>
      <c r="H21" s="6">
        <v>6</v>
      </c>
      <c r="I21" s="6">
        <v>16</v>
      </c>
      <c r="J21" s="6">
        <v>32</v>
      </c>
      <c r="K21" s="6">
        <v>6</v>
      </c>
      <c r="L21" s="6" t="s">
        <v>667</v>
      </c>
    </row>
    <row r="22" spans="1:12" ht="18" customHeight="1">
      <c r="A22" s="6">
        <v>20</v>
      </c>
      <c r="C22" s="6" t="s">
        <v>50</v>
      </c>
      <c r="D22" s="6" t="s">
        <v>51</v>
      </c>
      <c r="E22" s="6">
        <v>1</v>
      </c>
      <c r="F22" s="6">
        <v>1</v>
      </c>
      <c r="G22" s="6" t="s">
        <v>664</v>
      </c>
      <c r="H22" s="6" t="s">
        <v>664</v>
      </c>
      <c r="I22" s="6" t="s">
        <v>664</v>
      </c>
      <c r="J22" s="6">
        <v>3</v>
      </c>
      <c r="K22" s="6">
        <v>3</v>
      </c>
      <c r="L22" s="6" t="s">
        <v>668</v>
      </c>
    </row>
    <row r="23" spans="1:12" ht="18" customHeight="1">
      <c r="A23" s="6">
        <v>21</v>
      </c>
      <c r="C23" s="6" t="s">
        <v>47</v>
      </c>
      <c r="D23" s="6" t="s">
        <v>53</v>
      </c>
      <c r="E23" s="6">
        <v>2</v>
      </c>
      <c r="F23" s="6">
        <v>3</v>
      </c>
      <c r="G23" s="6">
        <v>4</v>
      </c>
      <c r="H23" s="6">
        <v>6</v>
      </c>
      <c r="I23" s="6">
        <v>16</v>
      </c>
      <c r="J23" s="6">
        <v>32</v>
      </c>
      <c r="K23" s="6">
        <v>6</v>
      </c>
      <c r="L23" s="6" t="s">
        <v>667</v>
      </c>
    </row>
    <row r="24" spans="1:12" ht="18" customHeight="1">
      <c r="A24" s="6">
        <v>22</v>
      </c>
      <c r="C24" s="6" t="s">
        <v>50</v>
      </c>
      <c r="D24" s="6" t="s">
        <v>55</v>
      </c>
      <c r="E24" s="6" t="s">
        <v>664</v>
      </c>
      <c r="F24" s="6" t="s">
        <v>664</v>
      </c>
      <c r="G24" s="6" t="s">
        <v>664</v>
      </c>
      <c r="H24" s="6" t="s">
        <v>664</v>
      </c>
      <c r="I24" s="6" t="s">
        <v>664</v>
      </c>
      <c r="J24" s="6">
        <v>1</v>
      </c>
      <c r="K24" s="6">
        <v>1</v>
      </c>
      <c r="L24" s="6" t="s">
        <v>669</v>
      </c>
    </row>
    <row r="25" spans="1:12" ht="18" customHeight="1">
      <c r="A25" s="6">
        <v>23</v>
      </c>
      <c r="C25" s="6" t="s">
        <v>47</v>
      </c>
      <c r="D25" s="6" t="s">
        <v>57</v>
      </c>
      <c r="E25" s="6">
        <v>2</v>
      </c>
      <c r="F25" s="6">
        <v>3</v>
      </c>
      <c r="G25" s="6">
        <v>4</v>
      </c>
      <c r="H25" s="6">
        <v>6</v>
      </c>
      <c r="I25" s="6">
        <v>16</v>
      </c>
      <c r="J25" s="6">
        <v>32</v>
      </c>
      <c r="K25" s="6">
        <v>6</v>
      </c>
      <c r="L25" s="6" t="s">
        <v>667</v>
      </c>
    </row>
    <row r="26" spans="1:12" ht="18" customHeight="1">
      <c r="A26" s="6">
        <v>24</v>
      </c>
      <c r="C26" s="6" t="s">
        <v>47</v>
      </c>
      <c r="D26" s="6" t="s">
        <v>59</v>
      </c>
      <c r="E26" s="6">
        <v>2</v>
      </c>
      <c r="F26" s="6">
        <v>3</v>
      </c>
      <c r="G26" s="6">
        <v>4</v>
      </c>
      <c r="H26" s="6">
        <v>6</v>
      </c>
      <c r="I26" s="6">
        <v>12</v>
      </c>
      <c r="J26" s="6">
        <v>28</v>
      </c>
      <c r="K26" s="6">
        <v>6</v>
      </c>
      <c r="L26" s="6" t="s">
        <v>667</v>
      </c>
    </row>
    <row r="27" spans="1:12" ht="18" customHeight="1">
      <c r="A27" s="6">
        <v>25</v>
      </c>
      <c r="B27" s="6">
        <v>5</v>
      </c>
      <c r="C27" s="6" t="s">
        <v>39</v>
      </c>
      <c r="D27" s="6" t="s">
        <v>61</v>
      </c>
      <c r="E27" s="6">
        <v>2</v>
      </c>
      <c r="F27" s="6">
        <v>3</v>
      </c>
      <c r="G27" s="6">
        <v>4</v>
      </c>
      <c r="H27" s="6">
        <v>6</v>
      </c>
      <c r="I27" s="6">
        <v>18</v>
      </c>
      <c r="J27" s="6">
        <v>34</v>
      </c>
      <c r="K27" s="6">
        <v>6</v>
      </c>
      <c r="L27" s="6" t="s">
        <v>665</v>
      </c>
    </row>
    <row r="28" spans="1:12" ht="18" customHeight="1">
      <c r="A28" s="6">
        <v>26</v>
      </c>
      <c r="B28" s="6">
        <v>6</v>
      </c>
      <c r="C28" s="6" t="s">
        <v>39</v>
      </c>
      <c r="D28" s="6" t="s">
        <v>62</v>
      </c>
      <c r="E28" s="6">
        <v>2</v>
      </c>
      <c r="F28" s="6">
        <v>3</v>
      </c>
      <c r="G28" s="6">
        <v>4</v>
      </c>
      <c r="H28" s="6">
        <v>6</v>
      </c>
      <c r="I28" s="6">
        <v>16</v>
      </c>
      <c r="J28" s="6">
        <v>32</v>
      </c>
      <c r="K28" s="6">
        <v>6</v>
      </c>
      <c r="L28" s="6" t="s">
        <v>665</v>
      </c>
    </row>
    <row r="29" spans="1:12" ht="18" customHeight="1">
      <c r="A29" s="6">
        <v>27</v>
      </c>
      <c r="B29" s="6">
        <v>7</v>
      </c>
      <c r="C29" s="6" t="s">
        <v>39</v>
      </c>
      <c r="D29" s="6" t="s">
        <v>64</v>
      </c>
      <c r="E29" s="6">
        <v>2</v>
      </c>
      <c r="F29" s="6">
        <v>3</v>
      </c>
      <c r="G29" s="6">
        <v>4</v>
      </c>
      <c r="H29" s="6">
        <v>6</v>
      </c>
      <c r="I29" s="6">
        <v>18</v>
      </c>
      <c r="J29" s="6">
        <v>34</v>
      </c>
      <c r="K29" s="6">
        <v>6</v>
      </c>
      <c r="L29" s="6" t="s">
        <v>670</v>
      </c>
    </row>
    <row r="30" spans="1:12" ht="18" customHeight="1">
      <c r="A30" s="6">
        <v>28</v>
      </c>
      <c r="C30" s="6" t="s">
        <v>50</v>
      </c>
      <c r="D30" s="6" t="s">
        <v>66</v>
      </c>
      <c r="E30" s="6">
        <v>1</v>
      </c>
      <c r="F30" s="6">
        <v>1</v>
      </c>
      <c r="G30" s="6" t="s">
        <v>664</v>
      </c>
      <c r="H30" s="6" t="s">
        <v>664</v>
      </c>
      <c r="I30" s="6" t="s">
        <v>664</v>
      </c>
      <c r="J30" s="6">
        <v>3</v>
      </c>
      <c r="K30" s="6">
        <v>3</v>
      </c>
      <c r="L30" s="6" t="s">
        <v>671</v>
      </c>
    </row>
    <row r="31" spans="1:12" ht="18" customHeight="1">
      <c r="A31" s="6">
        <v>29</v>
      </c>
      <c r="B31" s="6">
        <v>8</v>
      </c>
      <c r="C31" s="6" t="s">
        <v>39</v>
      </c>
      <c r="D31" s="6" t="s">
        <v>68</v>
      </c>
      <c r="E31" s="6">
        <v>2</v>
      </c>
      <c r="F31" s="6">
        <v>3</v>
      </c>
      <c r="G31" s="6">
        <v>4</v>
      </c>
      <c r="H31" s="6">
        <v>6</v>
      </c>
      <c r="I31" s="6">
        <v>20</v>
      </c>
      <c r="J31" s="6">
        <v>36</v>
      </c>
      <c r="K31" s="6">
        <v>6</v>
      </c>
      <c r="L31" s="6" t="s">
        <v>670</v>
      </c>
    </row>
    <row r="32" spans="1:12" ht="18" customHeight="1">
      <c r="A32" s="6">
        <v>30</v>
      </c>
      <c r="B32" s="6">
        <v>9</v>
      </c>
      <c r="C32" s="6" t="s">
        <v>39</v>
      </c>
      <c r="D32" s="6" t="s">
        <v>70</v>
      </c>
      <c r="E32" s="6">
        <v>2</v>
      </c>
      <c r="F32" s="6">
        <v>3</v>
      </c>
      <c r="G32" s="6">
        <v>4</v>
      </c>
      <c r="H32" s="6">
        <v>6</v>
      </c>
      <c r="I32" s="6">
        <v>18</v>
      </c>
      <c r="J32" s="6">
        <v>34</v>
      </c>
      <c r="K32" s="6">
        <v>6</v>
      </c>
      <c r="L32" s="6" t="s">
        <v>665</v>
      </c>
    </row>
    <row r="33" spans="1:12" ht="18" customHeight="1">
      <c r="A33" s="6">
        <v>31</v>
      </c>
      <c r="B33" s="6">
        <v>10</v>
      </c>
      <c r="C33" s="6" t="s">
        <v>39</v>
      </c>
      <c r="D33" s="6" t="s">
        <v>71</v>
      </c>
      <c r="E33" s="6">
        <v>2</v>
      </c>
      <c r="F33" s="6">
        <v>3</v>
      </c>
      <c r="G33" s="6">
        <v>4</v>
      </c>
      <c r="H33" s="6">
        <v>6</v>
      </c>
      <c r="I33" s="6">
        <v>20</v>
      </c>
      <c r="J33" s="6">
        <v>36</v>
      </c>
      <c r="K33" s="6">
        <v>6</v>
      </c>
      <c r="L33" s="6" t="s">
        <v>665</v>
      </c>
    </row>
    <row r="34" spans="1:12" ht="18" customHeight="1">
      <c r="A34" s="6">
        <v>32</v>
      </c>
      <c r="B34" s="6">
        <v>11</v>
      </c>
      <c r="C34" s="6" t="s">
        <v>39</v>
      </c>
      <c r="D34" s="6" t="s">
        <v>73</v>
      </c>
      <c r="E34" s="6">
        <v>2</v>
      </c>
      <c r="F34" s="6">
        <v>3</v>
      </c>
      <c r="G34" s="6">
        <v>4</v>
      </c>
      <c r="H34" s="6">
        <v>6</v>
      </c>
      <c r="I34" s="6">
        <v>18</v>
      </c>
      <c r="J34" s="6">
        <v>34</v>
      </c>
      <c r="K34" s="6">
        <v>6</v>
      </c>
      <c r="L34" s="6" t="s">
        <v>672</v>
      </c>
    </row>
    <row r="35" spans="1:12" ht="18" customHeight="1">
      <c r="A35" s="6">
        <v>33</v>
      </c>
      <c r="B35" s="6">
        <v>12</v>
      </c>
      <c r="C35" s="6" t="s">
        <v>39</v>
      </c>
      <c r="D35" s="6" t="s">
        <v>74</v>
      </c>
      <c r="E35" s="6">
        <v>2</v>
      </c>
      <c r="F35" s="6">
        <v>3</v>
      </c>
      <c r="G35" s="6">
        <v>4</v>
      </c>
      <c r="H35" s="6">
        <v>6</v>
      </c>
      <c r="I35" s="6">
        <v>20</v>
      </c>
      <c r="J35" s="6">
        <v>36</v>
      </c>
      <c r="K35" s="6">
        <v>6</v>
      </c>
      <c r="L35" s="6" t="s">
        <v>673</v>
      </c>
    </row>
    <row r="36" spans="1:12" ht="18" customHeight="1">
      <c r="A36" s="6">
        <v>34</v>
      </c>
      <c r="B36" s="6">
        <v>13</v>
      </c>
      <c r="C36" s="6" t="s">
        <v>39</v>
      </c>
      <c r="D36" s="6" t="s">
        <v>76</v>
      </c>
      <c r="E36" s="6">
        <v>2</v>
      </c>
      <c r="F36" s="6">
        <v>3</v>
      </c>
      <c r="G36" s="6">
        <v>4</v>
      </c>
      <c r="H36" s="6">
        <v>6</v>
      </c>
      <c r="I36" s="6">
        <v>16</v>
      </c>
      <c r="J36" s="6">
        <v>32</v>
      </c>
      <c r="K36" s="6">
        <v>6</v>
      </c>
      <c r="L36" s="6" t="s">
        <v>673</v>
      </c>
    </row>
    <row r="37" spans="1:12" ht="18" customHeight="1">
      <c r="A37" s="6">
        <v>35</v>
      </c>
      <c r="B37" s="6">
        <v>14</v>
      </c>
      <c r="C37" s="6" t="s">
        <v>39</v>
      </c>
      <c r="D37" s="6" t="s">
        <v>77</v>
      </c>
      <c r="E37" s="6">
        <v>2</v>
      </c>
      <c r="F37" s="6">
        <v>3</v>
      </c>
      <c r="G37" s="6">
        <v>4</v>
      </c>
      <c r="H37" s="6">
        <v>6</v>
      </c>
      <c r="I37" s="6">
        <v>14</v>
      </c>
      <c r="J37" s="6">
        <v>30</v>
      </c>
      <c r="K37" s="6">
        <v>6</v>
      </c>
      <c r="L37" s="6" t="s">
        <v>673</v>
      </c>
    </row>
    <row r="38" spans="1:12" ht="18" customHeight="1">
      <c r="A38" s="6">
        <v>36</v>
      </c>
      <c r="B38" s="6">
        <v>15</v>
      </c>
      <c r="C38" s="6" t="s">
        <v>39</v>
      </c>
      <c r="D38" s="6" t="s">
        <v>78</v>
      </c>
      <c r="E38" s="6">
        <v>2</v>
      </c>
      <c r="F38" s="6">
        <v>3</v>
      </c>
      <c r="G38" s="6">
        <v>4</v>
      </c>
      <c r="H38" s="6">
        <v>6</v>
      </c>
      <c r="I38" s="6">
        <v>20</v>
      </c>
      <c r="J38" s="6">
        <v>36</v>
      </c>
      <c r="K38" s="6">
        <v>6</v>
      </c>
      <c r="L38" s="6" t="s">
        <v>674</v>
      </c>
    </row>
    <row r="39" spans="1:12" ht="18" customHeight="1">
      <c r="A39" s="6">
        <v>37</v>
      </c>
      <c r="B39" s="6">
        <v>16</v>
      </c>
      <c r="C39" s="6" t="s">
        <v>39</v>
      </c>
      <c r="D39" s="6" t="s">
        <v>80</v>
      </c>
      <c r="E39" s="6">
        <v>2</v>
      </c>
      <c r="F39" s="6">
        <v>3</v>
      </c>
      <c r="G39" s="6">
        <v>4</v>
      </c>
      <c r="H39" s="6">
        <v>6</v>
      </c>
      <c r="I39" s="6">
        <v>19</v>
      </c>
      <c r="J39" s="6">
        <v>35</v>
      </c>
      <c r="K39" s="6">
        <v>6</v>
      </c>
      <c r="L39" s="6" t="s">
        <v>672</v>
      </c>
    </row>
    <row r="40" spans="1:12" ht="18" customHeight="1">
      <c r="A40" s="6">
        <v>38</v>
      </c>
      <c r="B40" s="6">
        <v>17</v>
      </c>
      <c r="C40" s="6" t="s">
        <v>39</v>
      </c>
      <c r="D40" s="6" t="s">
        <v>81</v>
      </c>
      <c r="E40" s="6">
        <v>2</v>
      </c>
      <c r="F40" s="6">
        <v>3</v>
      </c>
      <c r="G40" s="6">
        <v>4</v>
      </c>
      <c r="H40" s="6">
        <v>6</v>
      </c>
      <c r="I40" s="6">
        <v>16</v>
      </c>
      <c r="J40" s="6">
        <v>32</v>
      </c>
      <c r="K40" s="6">
        <v>6</v>
      </c>
      <c r="L40" s="6" t="s">
        <v>675</v>
      </c>
    </row>
    <row r="41" spans="1:12" ht="18" customHeight="1">
      <c r="A41" s="6">
        <v>39</v>
      </c>
      <c r="B41" s="6">
        <v>18</v>
      </c>
      <c r="C41" s="6" t="s">
        <v>39</v>
      </c>
      <c r="D41" s="6" t="s">
        <v>82</v>
      </c>
      <c r="E41" s="6">
        <v>2</v>
      </c>
      <c r="F41" s="6">
        <v>3</v>
      </c>
      <c r="G41" s="6">
        <v>4</v>
      </c>
      <c r="H41" s="6">
        <v>6</v>
      </c>
      <c r="I41" s="6">
        <v>18</v>
      </c>
      <c r="J41" s="6">
        <v>34</v>
      </c>
      <c r="K41" s="6">
        <v>6</v>
      </c>
      <c r="L41" s="6" t="s">
        <v>675</v>
      </c>
    </row>
    <row r="42" spans="1:12" ht="18" customHeight="1">
      <c r="A42" s="6">
        <v>40</v>
      </c>
      <c r="B42" s="6">
        <v>19</v>
      </c>
      <c r="C42" s="6" t="s">
        <v>39</v>
      </c>
      <c r="D42" s="6" t="s">
        <v>83</v>
      </c>
      <c r="E42" s="6">
        <v>2</v>
      </c>
      <c r="F42" s="6">
        <v>3</v>
      </c>
      <c r="G42" s="6">
        <v>4</v>
      </c>
      <c r="H42" s="6">
        <v>6</v>
      </c>
      <c r="I42" s="6">
        <v>18</v>
      </c>
      <c r="J42" s="6">
        <v>34</v>
      </c>
      <c r="K42" s="6">
        <v>6</v>
      </c>
      <c r="L42" s="6" t="s">
        <v>675</v>
      </c>
    </row>
    <row r="43" spans="1:12" ht="18" customHeight="1">
      <c r="A43" s="6">
        <v>41</v>
      </c>
      <c r="B43" s="6">
        <v>20</v>
      </c>
      <c r="C43" s="6" t="s">
        <v>39</v>
      </c>
      <c r="D43" s="6" t="s">
        <v>84</v>
      </c>
      <c r="E43" s="6">
        <v>2</v>
      </c>
      <c r="F43" s="6">
        <v>3</v>
      </c>
      <c r="G43" s="6">
        <v>4</v>
      </c>
      <c r="H43" s="6">
        <v>6</v>
      </c>
      <c r="I43" s="6">
        <v>18</v>
      </c>
      <c r="J43" s="6">
        <v>34</v>
      </c>
      <c r="K43" s="6">
        <v>6</v>
      </c>
      <c r="L43" s="6" t="s">
        <v>676</v>
      </c>
    </row>
    <row r="44" spans="1:12" ht="18" customHeight="1">
      <c r="A44" s="6">
        <v>42</v>
      </c>
      <c r="B44" s="6">
        <v>21</v>
      </c>
      <c r="C44" s="6" t="s">
        <v>39</v>
      </c>
      <c r="D44" s="6" t="s">
        <v>86</v>
      </c>
      <c r="E44" s="6">
        <v>2</v>
      </c>
      <c r="F44" s="6">
        <v>3</v>
      </c>
      <c r="G44" s="6">
        <v>4</v>
      </c>
      <c r="H44" s="6">
        <v>6</v>
      </c>
      <c r="I44" s="6">
        <v>18</v>
      </c>
      <c r="J44" s="6">
        <v>34</v>
      </c>
      <c r="K44" s="6">
        <v>6</v>
      </c>
      <c r="L44" s="6" t="s">
        <v>676</v>
      </c>
    </row>
    <row r="45" spans="1:12" ht="18" customHeight="1">
      <c r="A45" s="6">
        <v>43</v>
      </c>
      <c r="B45" s="6">
        <v>22</v>
      </c>
      <c r="C45" s="6" t="s">
        <v>39</v>
      </c>
      <c r="D45" s="6" t="s">
        <v>88</v>
      </c>
      <c r="E45" s="6">
        <v>2</v>
      </c>
      <c r="F45" s="6">
        <v>3</v>
      </c>
      <c r="G45" s="6">
        <v>4</v>
      </c>
      <c r="H45" s="6">
        <v>6</v>
      </c>
      <c r="I45" s="6">
        <v>18</v>
      </c>
      <c r="J45" s="6">
        <v>34</v>
      </c>
      <c r="K45" s="6">
        <v>6</v>
      </c>
      <c r="L45" s="6" t="s">
        <v>677</v>
      </c>
    </row>
    <row r="46" spans="1:12" ht="18" customHeight="1">
      <c r="A46" s="6">
        <v>44</v>
      </c>
      <c r="B46" s="6">
        <v>23</v>
      </c>
      <c r="C46" s="6" t="s">
        <v>39</v>
      </c>
      <c r="D46" s="6" t="s">
        <v>90</v>
      </c>
      <c r="E46" s="6">
        <v>2</v>
      </c>
      <c r="F46" s="6">
        <v>3</v>
      </c>
      <c r="G46" s="6">
        <v>4</v>
      </c>
      <c r="H46" s="6">
        <v>6</v>
      </c>
      <c r="I46" s="6">
        <v>16</v>
      </c>
      <c r="J46" s="6">
        <v>32</v>
      </c>
      <c r="K46" s="6">
        <v>6</v>
      </c>
      <c r="L46" s="6" t="s">
        <v>678</v>
      </c>
    </row>
    <row r="47" spans="1:12" ht="18" customHeight="1">
      <c r="A47" s="6">
        <v>45</v>
      </c>
      <c r="B47" s="6">
        <v>24</v>
      </c>
      <c r="C47" s="6" t="s">
        <v>39</v>
      </c>
      <c r="D47" s="6" t="s">
        <v>91</v>
      </c>
      <c r="E47" s="6">
        <v>2</v>
      </c>
      <c r="F47" s="6">
        <v>3</v>
      </c>
      <c r="G47" s="6">
        <v>4</v>
      </c>
      <c r="H47" s="6">
        <v>6</v>
      </c>
      <c r="I47" s="6">
        <v>20</v>
      </c>
      <c r="J47" s="6">
        <v>36</v>
      </c>
      <c r="K47" s="6">
        <v>6</v>
      </c>
      <c r="L47" s="6" t="s">
        <v>679</v>
      </c>
    </row>
    <row r="48" spans="1:12" ht="18" customHeight="1">
      <c r="A48" s="6">
        <v>46</v>
      </c>
      <c r="B48" s="6">
        <v>25</v>
      </c>
      <c r="C48" s="6" t="s">
        <v>39</v>
      </c>
      <c r="D48" s="6" t="s">
        <v>93</v>
      </c>
      <c r="E48" s="6">
        <v>2</v>
      </c>
      <c r="F48" s="6">
        <v>3</v>
      </c>
      <c r="G48" s="6">
        <v>4</v>
      </c>
      <c r="H48" s="6">
        <v>6</v>
      </c>
      <c r="I48" s="6">
        <v>18</v>
      </c>
      <c r="J48" s="6">
        <v>34</v>
      </c>
      <c r="K48" s="6">
        <v>6</v>
      </c>
      <c r="L48" s="6" t="s">
        <v>680</v>
      </c>
    </row>
    <row r="49" spans="1:12" ht="18" customHeight="1">
      <c r="A49" s="6">
        <v>47</v>
      </c>
      <c r="B49" s="6">
        <v>26</v>
      </c>
      <c r="C49" s="6" t="s">
        <v>39</v>
      </c>
      <c r="D49" s="6" t="s">
        <v>95</v>
      </c>
      <c r="E49" s="6">
        <v>2</v>
      </c>
      <c r="F49" s="6">
        <v>3</v>
      </c>
      <c r="G49" s="6">
        <v>4</v>
      </c>
      <c r="H49" s="6">
        <v>6</v>
      </c>
      <c r="I49" s="6">
        <v>16</v>
      </c>
      <c r="J49" s="6">
        <v>32</v>
      </c>
      <c r="K49" s="6">
        <v>6</v>
      </c>
      <c r="L49" s="6" t="s">
        <v>680</v>
      </c>
    </row>
    <row r="50" spans="1:12" ht="18" customHeight="1">
      <c r="A50" s="6">
        <v>48</v>
      </c>
      <c r="B50" s="6">
        <v>27</v>
      </c>
      <c r="C50" s="6" t="s">
        <v>39</v>
      </c>
      <c r="D50" s="6" t="s">
        <v>96</v>
      </c>
      <c r="E50" s="6">
        <v>2</v>
      </c>
      <c r="F50" s="6">
        <v>3</v>
      </c>
      <c r="G50" s="6">
        <v>4</v>
      </c>
      <c r="H50" s="6">
        <v>6</v>
      </c>
      <c r="I50" s="6">
        <v>16</v>
      </c>
      <c r="J50" s="6">
        <v>32</v>
      </c>
      <c r="K50" s="6">
        <v>6</v>
      </c>
      <c r="L50" s="6" t="s">
        <v>680</v>
      </c>
    </row>
    <row r="51" spans="1:12" ht="18" customHeight="1">
      <c r="A51" s="6">
        <v>49</v>
      </c>
      <c r="B51" s="6">
        <v>28</v>
      </c>
      <c r="C51" s="6" t="s">
        <v>39</v>
      </c>
      <c r="D51" s="6" t="s">
        <v>97</v>
      </c>
      <c r="E51" s="6">
        <v>2</v>
      </c>
      <c r="F51" s="6">
        <v>3</v>
      </c>
      <c r="G51" s="6">
        <v>4</v>
      </c>
      <c r="H51" s="6">
        <v>6</v>
      </c>
      <c r="I51" s="6">
        <v>18</v>
      </c>
      <c r="J51" s="6">
        <v>34</v>
      </c>
      <c r="K51" s="6">
        <v>6</v>
      </c>
      <c r="L51" s="6" t="s">
        <v>681</v>
      </c>
    </row>
    <row r="52" spans="1:12" ht="18" customHeight="1">
      <c r="A52" s="6">
        <v>50</v>
      </c>
      <c r="B52" s="6">
        <v>29</v>
      </c>
      <c r="C52" s="6" t="s">
        <v>39</v>
      </c>
      <c r="D52" s="6" t="s">
        <v>99</v>
      </c>
      <c r="E52" s="6">
        <v>2</v>
      </c>
      <c r="F52" s="6">
        <v>3</v>
      </c>
      <c r="G52" s="6">
        <v>4</v>
      </c>
      <c r="H52" s="6">
        <v>6</v>
      </c>
      <c r="I52" s="6">
        <v>16</v>
      </c>
      <c r="J52" s="6">
        <v>32</v>
      </c>
      <c r="K52" s="6">
        <v>6</v>
      </c>
      <c r="L52" s="6" t="s">
        <v>681</v>
      </c>
    </row>
    <row r="53" spans="1:12" ht="18" customHeight="1">
      <c r="A53" s="6">
        <v>51</v>
      </c>
      <c r="C53" s="6" t="s">
        <v>47</v>
      </c>
      <c r="D53" s="6" t="s">
        <v>101</v>
      </c>
      <c r="E53" s="6">
        <v>2</v>
      </c>
      <c r="F53" s="6">
        <v>4</v>
      </c>
      <c r="G53" s="6" t="s">
        <v>664</v>
      </c>
      <c r="H53" s="6" t="s">
        <v>664</v>
      </c>
      <c r="I53" s="6" t="s">
        <v>664</v>
      </c>
      <c r="J53" s="6">
        <v>7</v>
      </c>
      <c r="K53" s="6">
        <v>3</v>
      </c>
      <c r="L53" s="6" t="s">
        <v>682</v>
      </c>
    </row>
    <row r="54" spans="1:12" ht="18" customHeight="1">
      <c r="A54" s="6">
        <v>52</v>
      </c>
      <c r="C54" s="6" t="s">
        <v>50</v>
      </c>
      <c r="D54" s="6" t="s">
        <v>103</v>
      </c>
      <c r="E54" s="6">
        <v>2</v>
      </c>
      <c r="F54" s="6">
        <v>3</v>
      </c>
      <c r="G54" s="6">
        <v>6</v>
      </c>
      <c r="H54" s="6">
        <v>8</v>
      </c>
      <c r="I54" s="6">
        <v>10</v>
      </c>
      <c r="J54" s="6">
        <v>30</v>
      </c>
      <c r="K54" s="6">
        <v>6</v>
      </c>
      <c r="L54" s="6" t="s">
        <v>683</v>
      </c>
    </row>
    <row r="55" spans="1:12" ht="18" customHeight="1">
      <c r="A55" s="6">
        <v>53</v>
      </c>
      <c r="C55" s="6" t="s">
        <v>47</v>
      </c>
      <c r="D55" s="6" t="s">
        <v>104</v>
      </c>
      <c r="E55" s="6">
        <v>2</v>
      </c>
      <c r="F55" s="6">
        <v>4</v>
      </c>
      <c r="G55" s="6" t="s">
        <v>664</v>
      </c>
      <c r="H55" s="6" t="s">
        <v>664</v>
      </c>
      <c r="I55" s="6" t="s">
        <v>664</v>
      </c>
      <c r="J55" s="6">
        <v>7</v>
      </c>
      <c r="K55" s="6">
        <v>3</v>
      </c>
      <c r="L55" s="6" t="s">
        <v>684</v>
      </c>
    </row>
    <row r="56" spans="1:12" ht="18" customHeight="1">
      <c r="A56" s="6">
        <v>54</v>
      </c>
      <c r="C56" s="6" t="s">
        <v>47</v>
      </c>
      <c r="D56" s="6" t="s">
        <v>106</v>
      </c>
      <c r="E56" s="6">
        <v>2</v>
      </c>
      <c r="F56" s="6">
        <v>4</v>
      </c>
      <c r="G56" s="6" t="s">
        <v>664</v>
      </c>
      <c r="H56" s="6" t="s">
        <v>664</v>
      </c>
      <c r="I56" s="6" t="s">
        <v>664</v>
      </c>
      <c r="J56" s="6">
        <v>7</v>
      </c>
      <c r="K56" s="6">
        <v>3</v>
      </c>
      <c r="L56" s="6" t="s">
        <v>684</v>
      </c>
    </row>
    <row r="57" spans="1:12" ht="18" customHeight="1">
      <c r="A57" s="6">
        <v>55</v>
      </c>
      <c r="C57" s="6" t="s">
        <v>47</v>
      </c>
      <c r="D57" s="6" t="s">
        <v>108</v>
      </c>
      <c r="E57" s="6">
        <v>1</v>
      </c>
      <c r="F57" s="6">
        <v>4</v>
      </c>
      <c r="G57" s="6">
        <v>3</v>
      </c>
      <c r="H57" s="6" t="s">
        <v>664</v>
      </c>
      <c r="I57" s="6" t="s">
        <v>664</v>
      </c>
      <c r="J57" s="6">
        <v>9</v>
      </c>
      <c r="K57" s="6">
        <v>4</v>
      </c>
      <c r="L57" s="6" t="s">
        <v>685</v>
      </c>
    </row>
    <row r="58" spans="1:12" ht="18" customHeight="1">
      <c r="A58" s="6">
        <v>56</v>
      </c>
      <c r="C58" s="6" t="s">
        <v>47</v>
      </c>
      <c r="D58" s="6" t="s">
        <v>109</v>
      </c>
      <c r="E58" s="6">
        <v>2</v>
      </c>
      <c r="F58" s="6">
        <v>3</v>
      </c>
      <c r="G58" s="6" t="s">
        <v>664</v>
      </c>
      <c r="H58" s="6" t="s">
        <v>664</v>
      </c>
      <c r="I58" s="6" t="s">
        <v>664</v>
      </c>
      <c r="J58" s="6">
        <v>6</v>
      </c>
      <c r="K58" s="6">
        <v>3</v>
      </c>
      <c r="L58" s="6" t="s">
        <v>685</v>
      </c>
    </row>
    <row r="59" spans="1:12" ht="18" customHeight="1">
      <c r="A59" s="6">
        <v>57</v>
      </c>
      <c r="C59" s="6" t="s">
        <v>47</v>
      </c>
      <c r="D59" s="6" t="s">
        <v>111</v>
      </c>
      <c r="E59" s="6">
        <v>2</v>
      </c>
      <c r="F59" s="6">
        <v>3</v>
      </c>
      <c r="G59" s="6" t="s">
        <v>664</v>
      </c>
      <c r="H59" s="6" t="s">
        <v>664</v>
      </c>
      <c r="I59" s="6" t="s">
        <v>664</v>
      </c>
      <c r="J59" s="6">
        <v>6</v>
      </c>
      <c r="K59" s="6">
        <v>3</v>
      </c>
      <c r="L59" s="6" t="s">
        <v>685</v>
      </c>
    </row>
    <row r="60" spans="1:12" ht="18" customHeight="1">
      <c r="A60" s="6">
        <v>58</v>
      </c>
      <c r="C60" s="6" t="s">
        <v>47</v>
      </c>
      <c r="D60" s="6" t="s">
        <v>112</v>
      </c>
      <c r="E60" s="6">
        <v>1</v>
      </c>
      <c r="F60" s="6">
        <v>2</v>
      </c>
      <c r="G60" s="6">
        <v>3</v>
      </c>
      <c r="H60" s="6" t="s">
        <v>664</v>
      </c>
      <c r="I60" s="6" t="s">
        <v>664</v>
      </c>
      <c r="J60" s="6">
        <v>7</v>
      </c>
      <c r="K60" s="6">
        <v>4</v>
      </c>
      <c r="L60" s="6" t="s">
        <v>685</v>
      </c>
    </row>
    <row r="61" spans="1:12" ht="18" customHeight="1">
      <c r="A61" s="6">
        <v>59</v>
      </c>
      <c r="C61" s="6" t="s">
        <v>47</v>
      </c>
      <c r="D61" s="6" t="s">
        <v>114</v>
      </c>
      <c r="E61" s="6">
        <v>2</v>
      </c>
      <c r="F61" s="6">
        <v>3</v>
      </c>
      <c r="G61" s="6" t="s">
        <v>664</v>
      </c>
      <c r="H61" s="6" t="s">
        <v>664</v>
      </c>
      <c r="I61" s="6" t="s">
        <v>664</v>
      </c>
      <c r="J61" s="6">
        <v>6</v>
      </c>
      <c r="K61" s="6">
        <v>3</v>
      </c>
      <c r="L61" s="6" t="s">
        <v>685</v>
      </c>
    </row>
    <row r="62" spans="1:12" ht="18" customHeight="1">
      <c r="A62" s="6">
        <v>60</v>
      </c>
      <c r="C62" s="6" t="s">
        <v>47</v>
      </c>
      <c r="D62" s="6" t="s">
        <v>115</v>
      </c>
      <c r="E62" s="6">
        <v>2</v>
      </c>
      <c r="F62" s="6">
        <v>3</v>
      </c>
      <c r="G62" s="6" t="s">
        <v>664</v>
      </c>
      <c r="H62" s="6" t="s">
        <v>664</v>
      </c>
      <c r="I62" s="6" t="s">
        <v>664</v>
      </c>
      <c r="J62" s="6">
        <v>6</v>
      </c>
      <c r="K62" s="6">
        <v>3</v>
      </c>
      <c r="L62" s="6" t="s">
        <v>685</v>
      </c>
    </row>
    <row r="63" spans="1:12" ht="18" customHeight="1">
      <c r="A63" s="6">
        <v>61</v>
      </c>
      <c r="C63" s="6" t="s">
        <v>47</v>
      </c>
      <c r="D63" s="6" t="s">
        <v>116</v>
      </c>
      <c r="E63" s="6">
        <v>1</v>
      </c>
      <c r="F63" s="6">
        <v>2</v>
      </c>
      <c r="G63" s="6">
        <v>3</v>
      </c>
      <c r="H63" s="6" t="s">
        <v>664</v>
      </c>
      <c r="I63" s="6" t="s">
        <v>664</v>
      </c>
      <c r="J63" s="6">
        <v>7</v>
      </c>
      <c r="K63" s="6">
        <v>4</v>
      </c>
      <c r="L63" s="6" t="s">
        <v>686</v>
      </c>
    </row>
    <row r="64" spans="1:12" ht="18" customHeight="1">
      <c r="A64" s="6">
        <v>62</v>
      </c>
      <c r="C64" s="6" t="s">
        <v>47</v>
      </c>
      <c r="D64" s="6" t="s">
        <v>117</v>
      </c>
      <c r="E64" s="6">
        <v>2</v>
      </c>
      <c r="F64" s="6">
        <v>3</v>
      </c>
      <c r="G64" s="6" t="s">
        <v>664</v>
      </c>
      <c r="H64" s="6" t="s">
        <v>664</v>
      </c>
      <c r="I64" s="6" t="s">
        <v>664</v>
      </c>
      <c r="J64" s="6">
        <v>6</v>
      </c>
      <c r="K64" s="6">
        <v>3</v>
      </c>
      <c r="L64" s="6" t="s">
        <v>686</v>
      </c>
    </row>
    <row r="65" spans="1:12" ht="18" customHeight="1">
      <c r="A65" s="6">
        <v>63</v>
      </c>
      <c r="B65" s="6">
        <v>30</v>
      </c>
      <c r="C65" s="6" t="s">
        <v>39</v>
      </c>
      <c r="D65" s="6" t="s">
        <v>118</v>
      </c>
      <c r="E65" s="6">
        <v>2</v>
      </c>
      <c r="F65" s="6">
        <v>3</v>
      </c>
      <c r="G65" s="6">
        <v>4</v>
      </c>
      <c r="H65" s="6">
        <v>6</v>
      </c>
      <c r="I65" s="6">
        <v>18</v>
      </c>
      <c r="J65" s="6">
        <v>34</v>
      </c>
      <c r="K65" s="6">
        <v>6</v>
      </c>
      <c r="L65" s="6" t="s">
        <v>687</v>
      </c>
    </row>
    <row r="66" spans="1:12" ht="18" customHeight="1">
      <c r="A66" s="6">
        <v>64</v>
      </c>
      <c r="C66" s="6" t="s">
        <v>47</v>
      </c>
      <c r="D66" s="6" t="s">
        <v>120</v>
      </c>
      <c r="E66" s="6">
        <v>2</v>
      </c>
      <c r="F66" s="6">
        <v>3</v>
      </c>
      <c r="G66" s="6">
        <v>4</v>
      </c>
      <c r="H66" s="6">
        <v>6</v>
      </c>
      <c r="I66" s="6">
        <v>20</v>
      </c>
      <c r="J66" s="6">
        <v>36</v>
      </c>
      <c r="K66" s="6">
        <v>6</v>
      </c>
      <c r="L66" s="6" t="s">
        <v>688</v>
      </c>
    </row>
    <row r="67" spans="1:12" ht="18" customHeight="1">
      <c r="A67" s="6">
        <v>65</v>
      </c>
      <c r="B67" s="6">
        <v>31</v>
      </c>
      <c r="C67" s="6" t="s">
        <v>39</v>
      </c>
      <c r="D67" s="6" t="s">
        <v>122</v>
      </c>
      <c r="E67" s="6">
        <v>1</v>
      </c>
      <c r="F67" s="6">
        <v>2</v>
      </c>
      <c r="G67" s="6">
        <v>4</v>
      </c>
      <c r="H67" s="6">
        <v>7</v>
      </c>
      <c r="I67" s="6">
        <v>20</v>
      </c>
      <c r="J67" s="6">
        <v>35</v>
      </c>
      <c r="K67" s="6">
        <v>6</v>
      </c>
      <c r="L67" s="6" t="s">
        <v>689</v>
      </c>
    </row>
    <row r="68" spans="1:12" ht="18" customHeight="1">
      <c r="A68" s="6">
        <v>66</v>
      </c>
      <c r="B68" s="6">
        <v>32</v>
      </c>
      <c r="C68" s="6" t="s">
        <v>39</v>
      </c>
      <c r="D68" s="6" t="s">
        <v>124</v>
      </c>
      <c r="E68" s="6">
        <v>1</v>
      </c>
      <c r="F68" s="6">
        <v>2</v>
      </c>
      <c r="G68" s="6">
        <v>4</v>
      </c>
      <c r="H68" s="6">
        <v>7</v>
      </c>
      <c r="I68" s="6">
        <v>21</v>
      </c>
      <c r="J68" s="6">
        <v>36</v>
      </c>
      <c r="K68" s="6">
        <v>6</v>
      </c>
      <c r="L68" s="6" t="s">
        <v>689</v>
      </c>
    </row>
    <row r="69" spans="1:12" ht="18" customHeight="1">
      <c r="A69" s="6">
        <v>67</v>
      </c>
      <c r="C69" s="6" t="s">
        <v>47</v>
      </c>
      <c r="D69" s="6" t="s">
        <v>125</v>
      </c>
      <c r="E69" s="6">
        <v>2</v>
      </c>
      <c r="F69" s="6">
        <v>4</v>
      </c>
      <c r="G69" s="6" t="s">
        <v>664</v>
      </c>
      <c r="H69" s="6" t="s">
        <v>664</v>
      </c>
      <c r="I69" s="6" t="s">
        <v>664</v>
      </c>
      <c r="J69" s="6">
        <v>7</v>
      </c>
      <c r="K69" s="6">
        <v>3</v>
      </c>
      <c r="L69" s="6" t="s">
        <v>690</v>
      </c>
    </row>
    <row r="70" spans="1:12" ht="18" customHeight="1">
      <c r="A70" s="6">
        <v>68</v>
      </c>
      <c r="C70" s="6" t="s">
        <v>47</v>
      </c>
      <c r="D70" s="6" t="s">
        <v>127</v>
      </c>
      <c r="E70" s="6">
        <v>2</v>
      </c>
      <c r="F70" s="6">
        <v>4</v>
      </c>
      <c r="G70" s="6" t="s">
        <v>664</v>
      </c>
      <c r="H70" s="6" t="s">
        <v>664</v>
      </c>
      <c r="I70" s="6" t="s">
        <v>664</v>
      </c>
      <c r="J70" s="6">
        <v>7</v>
      </c>
      <c r="K70" s="6">
        <v>3</v>
      </c>
      <c r="L70" s="6" t="s">
        <v>690</v>
      </c>
    </row>
    <row r="71" spans="1:12" ht="18" customHeight="1">
      <c r="A71" s="6">
        <v>69</v>
      </c>
      <c r="C71" s="6" t="s">
        <v>50</v>
      </c>
      <c r="D71" s="6" t="s">
        <v>129</v>
      </c>
      <c r="E71" s="6">
        <v>1</v>
      </c>
      <c r="F71" s="6">
        <v>1</v>
      </c>
      <c r="G71" s="6" t="s">
        <v>664</v>
      </c>
      <c r="H71" s="6" t="s">
        <v>664</v>
      </c>
      <c r="I71" s="6" t="s">
        <v>664</v>
      </c>
      <c r="J71" s="6">
        <v>3</v>
      </c>
      <c r="K71" s="6">
        <v>3</v>
      </c>
      <c r="L71" s="6" t="s">
        <v>691</v>
      </c>
    </row>
    <row r="72" spans="1:12" ht="18" customHeight="1">
      <c r="A72" s="6">
        <v>70</v>
      </c>
      <c r="B72" s="6">
        <v>33</v>
      </c>
      <c r="C72" s="6" t="s">
        <v>39</v>
      </c>
      <c r="D72" s="6" t="s">
        <v>131</v>
      </c>
      <c r="E72" s="6">
        <v>1</v>
      </c>
      <c r="F72" s="6">
        <v>2</v>
      </c>
      <c r="G72" s="6">
        <v>4</v>
      </c>
      <c r="H72" s="6">
        <v>7</v>
      </c>
      <c r="I72" s="6">
        <v>21</v>
      </c>
      <c r="J72" s="6">
        <v>36</v>
      </c>
      <c r="K72" s="6">
        <v>6</v>
      </c>
      <c r="L72" s="6" t="s">
        <v>692</v>
      </c>
    </row>
    <row r="73" spans="1:12" ht="18" customHeight="1">
      <c r="A73" s="6">
        <v>71</v>
      </c>
      <c r="B73" s="6">
        <v>34</v>
      </c>
      <c r="C73" s="6" t="s">
        <v>39</v>
      </c>
      <c r="D73" s="6" t="s">
        <v>133</v>
      </c>
      <c r="E73" s="6">
        <v>1</v>
      </c>
      <c r="F73" s="6">
        <v>2</v>
      </c>
      <c r="G73" s="6">
        <v>4</v>
      </c>
      <c r="H73" s="6">
        <v>7</v>
      </c>
      <c r="I73" s="6">
        <v>21</v>
      </c>
      <c r="J73" s="6">
        <v>36</v>
      </c>
      <c r="K73" s="6">
        <v>6</v>
      </c>
      <c r="L73" s="6" t="s">
        <v>692</v>
      </c>
    </row>
    <row r="74" spans="1:12" ht="18" customHeight="1">
      <c r="A74" s="6">
        <v>72</v>
      </c>
      <c r="B74" s="6">
        <v>35</v>
      </c>
      <c r="C74" s="6" t="s">
        <v>39</v>
      </c>
      <c r="D74" s="6" t="s">
        <v>134</v>
      </c>
      <c r="E74" s="6">
        <v>1</v>
      </c>
      <c r="F74" s="6">
        <v>2</v>
      </c>
      <c r="G74" s="6">
        <v>4</v>
      </c>
      <c r="H74" s="6">
        <v>7</v>
      </c>
      <c r="I74" s="6">
        <v>21</v>
      </c>
      <c r="J74" s="6">
        <v>36</v>
      </c>
      <c r="K74" s="6">
        <v>6</v>
      </c>
      <c r="L74" s="6" t="s">
        <v>693</v>
      </c>
    </row>
    <row r="75" spans="1:12" ht="18" customHeight="1">
      <c r="A75" s="6">
        <v>73</v>
      </c>
      <c r="C75" s="6" t="s">
        <v>47</v>
      </c>
      <c r="D75" s="6" t="s">
        <v>135</v>
      </c>
      <c r="E75" s="6">
        <v>1</v>
      </c>
      <c r="F75" s="6">
        <v>2</v>
      </c>
      <c r="G75" s="6">
        <v>4</v>
      </c>
      <c r="H75" s="6">
        <v>7</v>
      </c>
      <c r="I75" s="6">
        <v>21</v>
      </c>
      <c r="J75" s="6">
        <v>36</v>
      </c>
      <c r="K75" s="6">
        <v>6</v>
      </c>
      <c r="L75" s="6" t="s">
        <v>694</v>
      </c>
    </row>
    <row r="76" spans="1:12" ht="18" customHeight="1">
      <c r="A76" s="6">
        <v>74</v>
      </c>
      <c r="C76" s="6" t="s">
        <v>50</v>
      </c>
      <c r="D76" s="6" t="s">
        <v>136</v>
      </c>
      <c r="E76" s="6">
        <v>1</v>
      </c>
      <c r="F76" s="6">
        <v>1</v>
      </c>
      <c r="G76" s="6" t="s">
        <v>664</v>
      </c>
      <c r="H76" s="6" t="s">
        <v>664</v>
      </c>
      <c r="I76" s="6" t="s">
        <v>664</v>
      </c>
      <c r="J76" s="6">
        <v>3</v>
      </c>
      <c r="K76" s="6">
        <v>3</v>
      </c>
      <c r="L76" s="6" t="s">
        <v>695</v>
      </c>
    </row>
    <row r="77" spans="1:12" ht="18" customHeight="1">
      <c r="A77" s="6">
        <v>75</v>
      </c>
      <c r="B77" s="6">
        <v>36</v>
      </c>
      <c r="C77" s="6" t="s">
        <v>39</v>
      </c>
      <c r="D77" s="6" t="s">
        <v>138</v>
      </c>
      <c r="E77" s="6">
        <v>1</v>
      </c>
      <c r="F77" s="6">
        <v>2</v>
      </c>
      <c r="G77" s="6">
        <v>4</v>
      </c>
      <c r="H77" s="6">
        <v>7</v>
      </c>
      <c r="I77" s="6">
        <v>21</v>
      </c>
      <c r="J77" s="6">
        <v>36</v>
      </c>
      <c r="K77" s="6">
        <v>6</v>
      </c>
      <c r="L77" s="6" t="s">
        <v>696</v>
      </c>
    </row>
    <row r="78" spans="1:12" ht="18" customHeight="1">
      <c r="A78" s="6">
        <v>76</v>
      </c>
      <c r="B78" s="6">
        <v>37</v>
      </c>
      <c r="C78" s="6" t="s">
        <v>39</v>
      </c>
      <c r="D78" s="6" t="s">
        <v>140</v>
      </c>
      <c r="E78" s="6">
        <v>1</v>
      </c>
      <c r="F78" s="6">
        <v>2</v>
      </c>
      <c r="G78" s="6">
        <v>4</v>
      </c>
      <c r="H78" s="6">
        <v>7</v>
      </c>
      <c r="I78" s="6">
        <v>21</v>
      </c>
      <c r="J78" s="6">
        <v>36</v>
      </c>
      <c r="K78" s="6">
        <v>6</v>
      </c>
      <c r="L78" s="6" t="s">
        <v>696</v>
      </c>
    </row>
    <row r="79" spans="1:12" ht="18" customHeight="1">
      <c r="A79" s="6">
        <v>77</v>
      </c>
      <c r="B79" s="6">
        <v>38</v>
      </c>
      <c r="C79" s="6" t="s">
        <v>39</v>
      </c>
      <c r="D79" s="6" t="s">
        <v>141</v>
      </c>
      <c r="E79" s="6">
        <v>1</v>
      </c>
      <c r="F79" s="6">
        <v>2</v>
      </c>
      <c r="G79" s="6">
        <v>4</v>
      </c>
      <c r="H79" s="6">
        <v>7</v>
      </c>
      <c r="I79" s="6">
        <v>20</v>
      </c>
      <c r="J79" s="6">
        <v>35</v>
      </c>
      <c r="K79" s="6">
        <v>6</v>
      </c>
      <c r="L79" s="6" t="s">
        <v>696</v>
      </c>
    </row>
    <row r="80" spans="1:12" ht="18" customHeight="1">
      <c r="A80" s="6">
        <v>78</v>
      </c>
      <c r="B80" s="6">
        <v>39</v>
      </c>
      <c r="C80" s="6" t="s">
        <v>39</v>
      </c>
      <c r="D80" s="6" t="s">
        <v>142</v>
      </c>
      <c r="E80" s="6">
        <v>1</v>
      </c>
      <c r="F80" s="6">
        <v>2</v>
      </c>
      <c r="G80" s="6">
        <v>4</v>
      </c>
      <c r="H80" s="6">
        <v>7</v>
      </c>
      <c r="I80" s="6">
        <v>21</v>
      </c>
      <c r="J80" s="6">
        <v>36</v>
      </c>
      <c r="K80" s="6">
        <v>6</v>
      </c>
      <c r="L80" s="6" t="s">
        <v>696</v>
      </c>
    </row>
    <row r="81" spans="1:12" ht="18" customHeight="1">
      <c r="A81" s="6">
        <v>79</v>
      </c>
      <c r="C81" s="6" t="s">
        <v>47</v>
      </c>
      <c r="D81" s="6" t="s">
        <v>144</v>
      </c>
      <c r="E81" s="6">
        <v>1</v>
      </c>
      <c r="F81" s="6">
        <v>2</v>
      </c>
      <c r="G81" s="6">
        <v>4</v>
      </c>
      <c r="H81" s="6">
        <v>7</v>
      </c>
      <c r="I81" s="6">
        <v>21</v>
      </c>
      <c r="J81" s="6">
        <v>36</v>
      </c>
      <c r="K81" s="6">
        <v>6</v>
      </c>
      <c r="L81" s="6" t="s">
        <v>697</v>
      </c>
    </row>
    <row r="82" spans="1:12" ht="18" customHeight="1">
      <c r="A82" s="6">
        <v>80</v>
      </c>
      <c r="B82" s="6">
        <v>40</v>
      </c>
      <c r="C82" s="6" t="s">
        <v>39</v>
      </c>
      <c r="D82" s="6" t="s">
        <v>146</v>
      </c>
      <c r="E82" s="6">
        <v>1</v>
      </c>
      <c r="F82" s="6">
        <v>2</v>
      </c>
      <c r="G82" s="6">
        <v>4</v>
      </c>
      <c r="H82" s="6">
        <v>7</v>
      </c>
      <c r="I82" s="6">
        <v>21</v>
      </c>
      <c r="J82" s="6">
        <v>36</v>
      </c>
      <c r="K82" s="6">
        <v>6</v>
      </c>
      <c r="L82" s="6" t="s">
        <v>698</v>
      </c>
    </row>
    <row r="83" spans="1:12" ht="18" customHeight="1">
      <c r="A83" s="6">
        <v>81</v>
      </c>
      <c r="C83" s="6" t="s">
        <v>50</v>
      </c>
      <c r="D83" s="6" t="s">
        <v>147</v>
      </c>
      <c r="E83" s="6">
        <v>2</v>
      </c>
      <c r="F83" s="6">
        <v>2</v>
      </c>
      <c r="G83" s="6" t="s">
        <v>664</v>
      </c>
      <c r="H83" s="6" t="s">
        <v>664</v>
      </c>
      <c r="I83" s="6" t="s">
        <v>664</v>
      </c>
      <c r="J83" s="6">
        <v>5</v>
      </c>
      <c r="K83" s="6">
        <v>3</v>
      </c>
      <c r="L83" s="6" t="s">
        <v>699</v>
      </c>
    </row>
    <row r="84" spans="1:12" ht="18" customHeight="1">
      <c r="A84" s="6">
        <v>82</v>
      </c>
      <c r="B84" s="6">
        <v>41</v>
      </c>
      <c r="C84" s="6" t="s">
        <v>39</v>
      </c>
      <c r="D84" s="6" t="s">
        <v>148</v>
      </c>
      <c r="E84" s="6">
        <v>1</v>
      </c>
      <c r="F84" s="6">
        <v>2</v>
      </c>
      <c r="G84" s="6">
        <v>4</v>
      </c>
      <c r="H84" s="6">
        <v>7</v>
      </c>
      <c r="I84" s="6">
        <v>21</v>
      </c>
      <c r="J84" s="6">
        <v>36</v>
      </c>
      <c r="K84" s="6">
        <v>6</v>
      </c>
      <c r="L84" s="6" t="s">
        <v>700</v>
      </c>
    </row>
    <row r="85" spans="1:12" ht="18" customHeight="1">
      <c r="A85" s="6">
        <v>83</v>
      </c>
      <c r="B85" s="6">
        <v>42</v>
      </c>
      <c r="C85" s="6" t="s">
        <v>39</v>
      </c>
      <c r="D85" s="6" t="s">
        <v>150</v>
      </c>
      <c r="E85" s="6">
        <v>1</v>
      </c>
      <c r="F85" s="6">
        <v>2</v>
      </c>
      <c r="G85" s="6">
        <v>4</v>
      </c>
      <c r="H85" s="6">
        <v>7</v>
      </c>
      <c r="I85" s="6">
        <v>21</v>
      </c>
      <c r="J85" s="6">
        <v>36</v>
      </c>
      <c r="K85" s="6">
        <v>6</v>
      </c>
      <c r="L85" s="6" t="s">
        <v>700</v>
      </c>
    </row>
    <row r="86" spans="1:12" ht="18" customHeight="1">
      <c r="A86" s="6">
        <v>84</v>
      </c>
      <c r="C86" s="6" t="s">
        <v>50</v>
      </c>
      <c r="D86" s="6" t="s">
        <v>151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17</v>
      </c>
      <c r="K86" s="6">
        <v>0</v>
      </c>
      <c r="L86" s="6" t="s">
        <v>701</v>
      </c>
    </row>
    <row r="87" spans="1:12" ht="18" customHeight="1">
      <c r="A87" s="6">
        <v>85</v>
      </c>
      <c r="B87" s="6">
        <v>43</v>
      </c>
      <c r="C87" s="6" t="s">
        <v>39</v>
      </c>
      <c r="D87" s="6" t="s">
        <v>153</v>
      </c>
      <c r="E87" s="6">
        <v>1</v>
      </c>
      <c r="F87" s="6">
        <v>2</v>
      </c>
      <c r="G87" s="6">
        <v>4</v>
      </c>
      <c r="H87" s="6">
        <v>7</v>
      </c>
      <c r="I87" s="6">
        <v>21</v>
      </c>
      <c r="J87" s="6">
        <v>36</v>
      </c>
      <c r="K87" s="6">
        <v>6</v>
      </c>
      <c r="L87" s="6" t="s">
        <v>702</v>
      </c>
    </row>
    <row r="88" spans="1:12" ht="18" customHeight="1">
      <c r="A88" s="6">
        <v>86</v>
      </c>
      <c r="C88" s="6" t="s">
        <v>47</v>
      </c>
      <c r="D88" s="6" t="s">
        <v>154</v>
      </c>
      <c r="E88" s="6">
        <v>1</v>
      </c>
      <c r="F88" s="6">
        <v>2</v>
      </c>
      <c r="G88" s="6">
        <v>4</v>
      </c>
      <c r="H88" s="6">
        <v>7</v>
      </c>
      <c r="I88" s="6">
        <v>20</v>
      </c>
      <c r="J88" s="6">
        <v>35</v>
      </c>
      <c r="K88" s="6">
        <v>6</v>
      </c>
      <c r="L88" s="6" t="s">
        <v>703</v>
      </c>
    </row>
    <row r="89" spans="1:12" ht="18" customHeight="1">
      <c r="A89" s="6">
        <v>87</v>
      </c>
      <c r="C89" s="6" t="s">
        <v>47</v>
      </c>
      <c r="D89" s="6" t="s">
        <v>156</v>
      </c>
      <c r="E89" s="6">
        <v>1</v>
      </c>
      <c r="F89" s="6">
        <v>2</v>
      </c>
      <c r="G89" s="6">
        <v>4</v>
      </c>
      <c r="H89" s="6">
        <v>7</v>
      </c>
      <c r="I89" s="6">
        <v>20</v>
      </c>
      <c r="J89" s="6">
        <v>35</v>
      </c>
      <c r="K89" s="6">
        <v>6</v>
      </c>
      <c r="L89" s="6" t="s">
        <v>703</v>
      </c>
    </row>
    <row r="90" spans="1:12" ht="18" customHeight="1">
      <c r="A90" s="6">
        <v>88</v>
      </c>
      <c r="C90" s="6" t="s">
        <v>47</v>
      </c>
      <c r="D90" s="6" t="s">
        <v>158</v>
      </c>
      <c r="E90" s="6">
        <v>1</v>
      </c>
      <c r="F90" s="6">
        <v>2</v>
      </c>
      <c r="G90" s="6">
        <v>4</v>
      </c>
      <c r="H90" s="6">
        <v>7</v>
      </c>
      <c r="I90" s="6">
        <v>14</v>
      </c>
      <c r="J90" s="6">
        <v>29</v>
      </c>
      <c r="K90" s="6">
        <v>6</v>
      </c>
      <c r="L90" s="6" t="s">
        <v>703</v>
      </c>
    </row>
    <row r="91" spans="1:12" ht="18" customHeight="1">
      <c r="A91" s="6">
        <v>89</v>
      </c>
      <c r="C91" s="6" t="s">
        <v>47</v>
      </c>
      <c r="D91" s="6" t="s">
        <v>159</v>
      </c>
      <c r="E91" s="6">
        <v>1</v>
      </c>
      <c r="F91" s="6">
        <v>2</v>
      </c>
      <c r="G91" s="6">
        <v>4</v>
      </c>
      <c r="H91" s="6">
        <v>7</v>
      </c>
      <c r="I91" s="6">
        <v>14</v>
      </c>
      <c r="J91" s="6">
        <v>29</v>
      </c>
      <c r="K91" s="6">
        <v>6</v>
      </c>
      <c r="L91" s="6" t="s">
        <v>703</v>
      </c>
    </row>
    <row r="92" spans="1:12" ht="18" customHeight="1">
      <c r="A92" s="6">
        <v>90</v>
      </c>
      <c r="C92" s="6" t="s">
        <v>50</v>
      </c>
      <c r="D92" s="6" t="s">
        <v>160</v>
      </c>
      <c r="E92" s="6">
        <v>2</v>
      </c>
      <c r="F92" s="6">
        <v>2</v>
      </c>
      <c r="G92" s="6" t="s">
        <v>664</v>
      </c>
      <c r="H92" s="6" t="s">
        <v>664</v>
      </c>
      <c r="I92" s="6" t="s">
        <v>664</v>
      </c>
      <c r="J92" s="6">
        <v>5</v>
      </c>
      <c r="K92" s="6">
        <v>3</v>
      </c>
      <c r="L92" s="6" t="s">
        <v>704</v>
      </c>
    </row>
    <row r="93" spans="1:12" ht="18" customHeight="1">
      <c r="A93" s="6">
        <v>91</v>
      </c>
      <c r="C93" s="6" t="s">
        <v>47</v>
      </c>
      <c r="D93" s="6" t="s">
        <v>161</v>
      </c>
      <c r="E93" s="6">
        <v>1</v>
      </c>
      <c r="F93" s="6">
        <v>2</v>
      </c>
      <c r="G93" s="6">
        <v>4</v>
      </c>
      <c r="H93" s="6">
        <v>7</v>
      </c>
      <c r="I93" s="6">
        <v>21</v>
      </c>
      <c r="J93" s="6">
        <v>36</v>
      </c>
      <c r="K93" s="6">
        <v>6</v>
      </c>
      <c r="L93" s="6" t="s">
        <v>705</v>
      </c>
    </row>
    <row r="94" spans="1:12" ht="18" customHeight="1">
      <c r="A94" s="6">
        <v>92</v>
      </c>
      <c r="B94" s="6">
        <v>44</v>
      </c>
      <c r="C94" s="6" t="s">
        <v>39</v>
      </c>
      <c r="D94" s="6" t="s">
        <v>163</v>
      </c>
      <c r="E94" s="6">
        <v>1</v>
      </c>
      <c r="F94" s="6">
        <v>2</v>
      </c>
      <c r="G94" s="6">
        <v>4</v>
      </c>
      <c r="H94" s="6">
        <v>7</v>
      </c>
      <c r="I94" s="6">
        <v>21</v>
      </c>
      <c r="J94" s="6">
        <v>36</v>
      </c>
      <c r="K94" s="6">
        <v>6</v>
      </c>
      <c r="L94" s="6" t="s">
        <v>706</v>
      </c>
    </row>
    <row r="95" spans="1:12" ht="18" customHeight="1">
      <c r="A95" s="6">
        <v>93</v>
      </c>
      <c r="C95" s="6" t="s">
        <v>47</v>
      </c>
      <c r="D95" s="6" t="s">
        <v>165</v>
      </c>
      <c r="E95" s="6">
        <v>1</v>
      </c>
      <c r="F95" s="6">
        <v>2</v>
      </c>
      <c r="G95" s="6">
        <v>4</v>
      </c>
      <c r="H95" s="6">
        <v>7</v>
      </c>
      <c r="I95" s="6">
        <v>21</v>
      </c>
      <c r="J95" s="6">
        <v>36</v>
      </c>
      <c r="K95" s="6">
        <v>6</v>
      </c>
      <c r="L95" s="6" t="s">
        <v>707</v>
      </c>
    </row>
    <row r="96" spans="1:12" ht="18" customHeight="1">
      <c r="A96" s="6">
        <v>94</v>
      </c>
      <c r="C96" s="6" t="s">
        <v>47</v>
      </c>
      <c r="D96" s="6" t="s">
        <v>166</v>
      </c>
      <c r="E96" s="6">
        <v>1</v>
      </c>
      <c r="F96" s="6">
        <v>2</v>
      </c>
      <c r="G96" s="6">
        <v>4</v>
      </c>
      <c r="H96" s="6">
        <v>8</v>
      </c>
      <c r="I96" s="6">
        <v>16</v>
      </c>
      <c r="J96" s="6">
        <v>32</v>
      </c>
      <c r="K96" s="6">
        <v>6</v>
      </c>
      <c r="L96" s="6" t="s">
        <v>708</v>
      </c>
    </row>
    <row r="97" spans="1:12" ht="18" customHeight="1">
      <c r="A97" s="6">
        <v>95</v>
      </c>
      <c r="C97" s="6" t="s">
        <v>50</v>
      </c>
      <c r="D97" s="6" t="s">
        <v>167</v>
      </c>
      <c r="E97" s="6">
        <v>1</v>
      </c>
      <c r="F97" s="6">
        <v>1</v>
      </c>
      <c r="G97" s="6">
        <v>1</v>
      </c>
      <c r="H97" s="6">
        <v>1</v>
      </c>
      <c r="I97" s="6">
        <v>1</v>
      </c>
      <c r="J97" s="6">
        <v>6</v>
      </c>
      <c r="K97" s="6">
        <v>6</v>
      </c>
      <c r="L97" s="6" t="s">
        <v>709</v>
      </c>
    </row>
    <row r="98" spans="1:12" ht="18" customHeight="1">
      <c r="A98" s="6">
        <v>96</v>
      </c>
      <c r="C98" s="6" t="s">
        <v>47</v>
      </c>
      <c r="D98" s="6" t="s">
        <v>168</v>
      </c>
      <c r="E98" s="6">
        <v>1</v>
      </c>
      <c r="F98" s="6">
        <v>2</v>
      </c>
      <c r="G98" s="6">
        <v>4</v>
      </c>
      <c r="H98" s="6">
        <v>7</v>
      </c>
      <c r="I98" s="6">
        <v>14</v>
      </c>
      <c r="J98" s="6">
        <v>29</v>
      </c>
      <c r="K98" s="6">
        <v>6</v>
      </c>
      <c r="L98" s="6" t="s">
        <v>708</v>
      </c>
    </row>
    <row r="99" spans="1:12" ht="18" customHeight="1">
      <c r="A99" s="6">
        <v>97</v>
      </c>
      <c r="C99" s="6" t="s">
        <v>50</v>
      </c>
      <c r="D99" s="6" t="s">
        <v>170</v>
      </c>
      <c r="E99" s="6">
        <v>1</v>
      </c>
      <c r="F99" s="6">
        <v>1</v>
      </c>
      <c r="G99" s="6">
        <v>1</v>
      </c>
      <c r="H99" s="6">
        <v>2</v>
      </c>
      <c r="I99" s="6">
        <v>3</v>
      </c>
      <c r="J99" s="6">
        <v>9</v>
      </c>
      <c r="K99" s="6">
        <v>6</v>
      </c>
      <c r="L99" s="6" t="s">
        <v>710</v>
      </c>
    </row>
    <row r="100" spans="1:12" ht="18" customHeight="1">
      <c r="A100" s="6">
        <v>98</v>
      </c>
      <c r="C100" s="6" t="s">
        <v>47</v>
      </c>
      <c r="D100" s="6" t="s">
        <v>171</v>
      </c>
      <c r="E100" s="6">
        <v>1</v>
      </c>
      <c r="F100" s="6">
        <v>2</v>
      </c>
      <c r="G100" s="6">
        <v>4</v>
      </c>
      <c r="H100" s="6">
        <v>7</v>
      </c>
      <c r="I100" s="6">
        <v>20</v>
      </c>
      <c r="J100" s="6">
        <v>35</v>
      </c>
      <c r="K100" s="6">
        <v>6</v>
      </c>
      <c r="L100" s="6" t="s">
        <v>708</v>
      </c>
    </row>
    <row r="101" spans="1:12" ht="18" customHeight="1">
      <c r="A101" s="6">
        <v>99</v>
      </c>
      <c r="C101" s="6" t="s">
        <v>47</v>
      </c>
      <c r="D101" s="6" t="s">
        <v>172</v>
      </c>
      <c r="E101" s="6">
        <v>1</v>
      </c>
      <c r="F101" s="6">
        <v>2</v>
      </c>
      <c r="G101" s="6">
        <v>4</v>
      </c>
      <c r="H101" s="6">
        <v>7</v>
      </c>
      <c r="I101" s="6">
        <v>21</v>
      </c>
      <c r="J101" s="6">
        <v>36</v>
      </c>
      <c r="K101" s="6">
        <v>6</v>
      </c>
      <c r="L101" s="6" t="s">
        <v>711</v>
      </c>
    </row>
    <row r="102" spans="1:12" ht="18" customHeight="1">
      <c r="A102" s="6">
        <v>100</v>
      </c>
      <c r="C102" s="6" t="s">
        <v>47</v>
      </c>
      <c r="D102" s="6" t="s">
        <v>174</v>
      </c>
      <c r="E102" s="6">
        <v>1</v>
      </c>
      <c r="F102" s="6">
        <v>2</v>
      </c>
      <c r="G102" s="6">
        <v>4</v>
      </c>
      <c r="H102" s="6">
        <v>7</v>
      </c>
      <c r="I102" s="6">
        <v>14</v>
      </c>
      <c r="J102" s="6">
        <v>29</v>
      </c>
      <c r="K102" s="6">
        <v>6</v>
      </c>
      <c r="L102" s="6" t="s">
        <v>712</v>
      </c>
    </row>
    <row r="103" spans="1:12" ht="18" customHeight="1">
      <c r="A103" s="6">
        <v>101</v>
      </c>
      <c r="C103" s="6" t="s">
        <v>47</v>
      </c>
      <c r="D103" s="6" t="s">
        <v>175</v>
      </c>
      <c r="E103" s="6">
        <v>1</v>
      </c>
      <c r="F103" s="6">
        <v>2</v>
      </c>
      <c r="G103" s="6">
        <v>4</v>
      </c>
      <c r="H103" s="6">
        <v>8</v>
      </c>
      <c r="I103" s="6">
        <v>16</v>
      </c>
      <c r="J103" s="6">
        <v>32</v>
      </c>
      <c r="K103" s="6">
        <v>6</v>
      </c>
      <c r="L103" s="6" t="s">
        <v>713</v>
      </c>
    </row>
    <row r="104" spans="1:12" ht="18" customHeight="1">
      <c r="A104" s="6">
        <v>102</v>
      </c>
      <c r="C104" s="6" t="s">
        <v>47</v>
      </c>
      <c r="D104" s="6" t="s">
        <v>176</v>
      </c>
      <c r="E104" s="6">
        <v>1</v>
      </c>
      <c r="F104" s="6">
        <v>2</v>
      </c>
      <c r="G104" s="6">
        <v>4</v>
      </c>
      <c r="H104" s="6">
        <v>8</v>
      </c>
      <c r="I104" s="6">
        <v>20</v>
      </c>
      <c r="J104" s="6">
        <v>36</v>
      </c>
      <c r="K104" s="6">
        <v>6</v>
      </c>
      <c r="L104" s="6" t="s">
        <v>713</v>
      </c>
    </row>
    <row r="105" spans="1:12" ht="18" customHeight="1">
      <c r="A105" s="6">
        <v>103</v>
      </c>
      <c r="C105" s="6" t="s">
        <v>47</v>
      </c>
      <c r="D105" s="6" t="s">
        <v>178</v>
      </c>
      <c r="E105" s="6">
        <v>1</v>
      </c>
      <c r="F105" s="6">
        <v>2</v>
      </c>
      <c r="G105" s="6">
        <v>4</v>
      </c>
      <c r="H105" s="6">
        <v>8</v>
      </c>
      <c r="I105" s="6">
        <v>16</v>
      </c>
      <c r="J105" s="6">
        <v>32</v>
      </c>
      <c r="K105" s="6">
        <v>6</v>
      </c>
      <c r="L105" s="6" t="s">
        <v>714</v>
      </c>
    </row>
    <row r="106" spans="1:12" ht="18" customHeight="1">
      <c r="A106" s="6">
        <v>104</v>
      </c>
      <c r="C106" s="6" t="s">
        <v>47</v>
      </c>
      <c r="D106" s="6" t="s">
        <v>180</v>
      </c>
      <c r="E106" s="6">
        <v>1</v>
      </c>
      <c r="F106" s="6">
        <v>2</v>
      </c>
      <c r="G106" s="6">
        <v>4</v>
      </c>
      <c r="H106" s="6">
        <v>7</v>
      </c>
      <c r="I106" s="6">
        <v>14</v>
      </c>
      <c r="J106" s="6">
        <v>29</v>
      </c>
      <c r="K106" s="6">
        <v>6</v>
      </c>
      <c r="L106" s="6" t="s">
        <v>714</v>
      </c>
    </row>
    <row r="107" spans="1:12" ht="18" customHeight="1">
      <c r="A107" s="6">
        <v>105</v>
      </c>
      <c r="C107" s="6" t="s">
        <v>50</v>
      </c>
      <c r="D107" s="6" t="s">
        <v>181</v>
      </c>
      <c r="E107" s="6">
        <v>1</v>
      </c>
      <c r="F107" s="6">
        <v>2</v>
      </c>
      <c r="G107" s="6">
        <v>4</v>
      </c>
      <c r="H107" s="6">
        <v>7</v>
      </c>
      <c r="I107" s="6">
        <v>14</v>
      </c>
      <c r="J107" s="6">
        <v>29</v>
      </c>
      <c r="K107" s="6">
        <v>6</v>
      </c>
      <c r="L107" s="6" t="s">
        <v>715</v>
      </c>
    </row>
    <row r="108" spans="1:12" ht="18" customHeight="1">
      <c r="A108" s="6">
        <v>106</v>
      </c>
      <c r="C108" s="6" t="s">
        <v>47</v>
      </c>
      <c r="D108" s="6" t="s">
        <v>183</v>
      </c>
      <c r="E108" s="6">
        <v>1</v>
      </c>
      <c r="F108" s="6">
        <v>2</v>
      </c>
      <c r="G108" s="6">
        <v>4</v>
      </c>
      <c r="H108" s="6">
        <v>7</v>
      </c>
      <c r="I108" s="6">
        <v>14</v>
      </c>
      <c r="J108" s="6">
        <v>29</v>
      </c>
      <c r="K108" s="6">
        <v>6</v>
      </c>
      <c r="L108" s="6" t="s">
        <v>716</v>
      </c>
    </row>
    <row r="109" spans="1:12" ht="18" customHeight="1">
      <c r="A109" s="6">
        <v>107</v>
      </c>
      <c r="C109" s="6" t="s">
        <v>47</v>
      </c>
      <c r="D109" s="6" t="s">
        <v>184</v>
      </c>
      <c r="E109" s="6">
        <v>1</v>
      </c>
      <c r="F109" s="6">
        <v>2</v>
      </c>
      <c r="G109" s="6">
        <v>4</v>
      </c>
      <c r="H109" s="6">
        <v>8</v>
      </c>
      <c r="I109" s="6">
        <v>16</v>
      </c>
      <c r="J109" s="6">
        <v>32</v>
      </c>
      <c r="K109" s="6">
        <v>6</v>
      </c>
      <c r="L109" s="6" t="s">
        <v>717</v>
      </c>
    </row>
    <row r="110" spans="1:12" ht="18" customHeight="1">
      <c r="A110" s="6">
        <v>108</v>
      </c>
      <c r="B110" s="6">
        <v>45</v>
      </c>
      <c r="C110" s="6" t="s">
        <v>39</v>
      </c>
      <c r="D110" s="6" t="s">
        <v>186</v>
      </c>
      <c r="E110" s="6">
        <v>1</v>
      </c>
      <c r="F110" s="6">
        <v>2</v>
      </c>
      <c r="G110" s="6">
        <v>4</v>
      </c>
      <c r="H110" s="6">
        <v>8</v>
      </c>
      <c r="I110" s="6">
        <v>16</v>
      </c>
      <c r="J110" s="6">
        <v>32</v>
      </c>
      <c r="K110" s="6">
        <v>6</v>
      </c>
      <c r="L110" s="6" t="s">
        <v>718</v>
      </c>
    </row>
    <row r="111" spans="1:12" ht="18" customHeight="1">
      <c r="A111" s="6">
        <v>109</v>
      </c>
      <c r="B111" s="6">
        <v>46</v>
      </c>
      <c r="C111" s="6" t="s">
        <v>39</v>
      </c>
      <c r="D111" s="6" t="s">
        <v>188</v>
      </c>
      <c r="E111" s="6">
        <v>1</v>
      </c>
      <c r="F111" s="6">
        <v>2</v>
      </c>
      <c r="G111" s="6">
        <v>4</v>
      </c>
      <c r="H111" s="6">
        <v>8</v>
      </c>
      <c r="I111" s="6">
        <v>16</v>
      </c>
      <c r="J111" s="6">
        <v>32</v>
      </c>
      <c r="K111" s="6">
        <v>6</v>
      </c>
      <c r="L111" s="6" t="s">
        <v>718</v>
      </c>
    </row>
    <row r="112" spans="1:12" ht="18" customHeight="1">
      <c r="A112" s="6">
        <v>110</v>
      </c>
      <c r="C112" s="6" t="s">
        <v>47</v>
      </c>
      <c r="D112" s="6" t="s">
        <v>190</v>
      </c>
      <c r="E112" s="6">
        <v>1</v>
      </c>
      <c r="F112" s="6">
        <v>2</v>
      </c>
      <c r="G112" s="6">
        <v>4</v>
      </c>
      <c r="H112" s="6">
        <v>8</v>
      </c>
      <c r="I112" s="6">
        <v>16</v>
      </c>
      <c r="J112" s="6">
        <v>32</v>
      </c>
      <c r="K112" s="6">
        <v>6</v>
      </c>
      <c r="L112" s="6" t="s">
        <v>719</v>
      </c>
    </row>
    <row r="113" spans="1:12" ht="18" customHeight="1">
      <c r="A113" s="6">
        <v>111</v>
      </c>
      <c r="B113" s="6">
        <v>47</v>
      </c>
      <c r="C113" s="6" t="s">
        <v>39</v>
      </c>
      <c r="D113" s="6" t="s">
        <v>191</v>
      </c>
      <c r="E113" s="6">
        <v>1</v>
      </c>
      <c r="F113" s="6">
        <v>2</v>
      </c>
      <c r="G113" s="6">
        <v>4</v>
      </c>
      <c r="H113" s="6">
        <v>8</v>
      </c>
      <c r="I113" s="6">
        <v>16</v>
      </c>
      <c r="J113" s="6">
        <v>32</v>
      </c>
      <c r="K113" s="6">
        <v>6</v>
      </c>
      <c r="L113" s="6" t="s">
        <v>720</v>
      </c>
    </row>
    <row r="114" spans="1:12" ht="18" customHeight="1">
      <c r="A114" s="6">
        <v>112</v>
      </c>
      <c r="B114" s="6">
        <v>48</v>
      </c>
      <c r="C114" s="6" t="s">
        <v>39</v>
      </c>
      <c r="D114" s="6" t="s">
        <v>192</v>
      </c>
      <c r="E114" s="6">
        <v>1</v>
      </c>
      <c r="F114" s="6">
        <v>2</v>
      </c>
      <c r="G114" s="6">
        <v>4</v>
      </c>
      <c r="H114" s="6">
        <v>8</v>
      </c>
      <c r="I114" s="6">
        <v>16</v>
      </c>
      <c r="J114" s="6">
        <v>32</v>
      </c>
      <c r="K114" s="6">
        <v>6</v>
      </c>
      <c r="L114" s="6" t="s">
        <v>720</v>
      </c>
    </row>
    <row r="115" spans="1:12" ht="18" customHeight="1">
      <c r="A115" s="6">
        <v>113</v>
      </c>
      <c r="B115" s="6">
        <v>49</v>
      </c>
      <c r="C115" s="6" t="s">
        <v>39</v>
      </c>
      <c r="D115" s="6" t="s">
        <v>194</v>
      </c>
      <c r="E115" s="6">
        <v>1</v>
      </c>
      <c r="F115" s="6">
        <v>2</v>
      </c>
      <c r="G115" s="6">
        <v>4</v>
      </c>
      <c r="H115" s="6">
        <v>8</v>
      </c>
      <c r="I115" s="6">
        <v>20</v>
      </c>
      <c r="J115" s="6">
        <v>36</v>
      </c>
      <c r="K115" s="6">
        <v>6</v>
      </c>
      <c r="L115" s="6" t="s">
        <v>721</v>
      </c>
    </row>
    <row r="116" spans="1:12" ht="18" customHeight="1">
      <c r="A116" s="6">
        <v>114</v>
      </c>
      <c r="C116" s="6" t="s">
        <v>50</v>
      </c>
      <c r="D116" s="6" t="s">
        <v>195</v>
      </c>
      <c r="E116" s="6">
        <v>1</v>
      </c>
      <c r="F116" s="6">
        <v>1</v>
      </c>
      <c r="G116" s="6" t="s">
        <v>664</v>
      </c>
      <c r="H116" s="6" t="s">
        <v>664</v>
      </c>
      <c r="I116" s="6" t="s">
        <v>664</v>
      </c>
      <c r="J116" s="6">
        <v>3</v>
      </c>
      <c r="K116" s="6">
        <v>3</v>
      </c>
      <c r="L116" s="6" t="s">
        <v>722</v>
      </c>
    </row>
    <row r="117" spans="1:12" ht="18" customHeight="1">
      <c r="A117" s="6">
        <v>115</v>
      </c>
      <c r="B117" s="6">
        <v>50</v>
      </c>
      <c r="C117" s="6" t="s">
        <v>39</v>
      </c>
      <c r="D117" s="6" t="s">
        <v>196</v>
      </c>
      <c r="E117" s="6">
        <v>1</v>
      </c>
      <c r="F117" s="6">
        <v>2</v>
      </c>
      <c r="G117" s="6">
        <v>4</v>
      </c>
      <c r="H117" s="6">
        <v>8</v>
      </c>
      <c r="I117" s="6">
        <v>20</v>
      </c>
      <c r="J117" s="6">
        <v>36</v>
      </c>
      <c r="K117" s="6">
        <v>6</v>
      </c>
      <c r="L117" s="6" t="s">
        <v>723</v>
      </c>
    </row>
    <row r="118" spans="1:12" ht="18" customHeight="1">
      <c r="A118" s="6">
        <v>116</v>
      </c>
      <c r="C118" s="6" t="s">
        <v>47</v>
      </c>
      <c r="D118" s="6" t="s">
        <v>197</v>
      </c>
      <c r="E118" s="6">
        <v>1</v>
      </c>
      <c r="F118" s="6">
        <v>2</v>
      </c>
      <c r="G118" s="6">
        <v>4</v>
      </c>
      <c r="H118" s="6">
        <v>8</v>
      </c>
      <c r="I118" s="6">
        <v>16</v>
      </c>
      <c r="J118" s="6">
        <v>32</v>
      </c>
      <c r="K118" s="6">
        <v>6</v>
      </c>
      <c r="L118" s="6" t="s">
        <v>724</v>
      </c>
    </row>
    <row r="119" spans="1:12" ht="18" customHeight="1">
      <c r="A119" s="6">
        <v>117</v>
      </c>
      <c r="B119" s="6">
        <v>51</v>
      </c>
      <c r="C119" s="6" t="s">
        <v>39</v>
      </c>
      <c r="D119" s="6" t="s">
        <v>199</v>
      </c>
      <c r="E119" s="6">
        <v>1</v>
      </c>
      <c r="F119" s="6">
        <v>2</v>
      </c>
      <c r="G119" s="6">
        <v>4</v>
      </c>
      <c r="H119" s="6">
        <v>8</v>
      </c>
      <c r="I119" s="6">
        <v>20</v>
      </c>
      <c r="J119" s="6">
        <v>36</v>
      </c>
      <c r="K119" s="6">
        <v>6</v>
      </c>
      <c r="L119" s="6" t="s">
        <v>723</v>
      </c>
    </row>
    <row r="120" spans="1:12" ht="18" customHeight="1">
      <c r="A120" s="6">
        <v>118</v>
      </c>
      <c r="B120" s="6">
        <v>52</v>
      </c>
      <c r="C120" s="6" t="s">
        <v>39</v>
      </c>
      <c r="D120" s="6" t="s">
        <v>201</v>
      </c>
      <c r="E120" s="6">
        <v>1</v>
      </c>
      <c r="F120" s="6">
        <v>2</v>
      </c>
      <c r="G120" s="6">
        <v>4</v>
      </c>
      <c r="H120" s="6">
        <v>8</v>
      </c>
      <c r="I120" s="6">
        <v>20</v>
      </c>
      <c r="J120" s="6">
        <v>36</v>
      </c>
      <c r="K120" s="6">
        <v>6</v>
      </c>
      <c r="L120" s="6" t="s">
        <v>723</v>
      </c>
    </row>
    <row r="121" spans="1:12" ht="18" customHeight="1">
      <c r="A121" s="6">
        <v>119</v>
      </c>
      <c r="C121" s="6" t="s">
        <v>47</v>
      </c>
      <c r="D121" s="6" t="s">
        <v>202</v>
      </c>
      <c r="E121" s="6" t="s">
        <v>664</v>
      </c>
      <c r="F121" s="6" t="s">
        <v>664</v>
      </c>
      <c r="G121" s="6" t="s">
        <v>664</v>
      </c>
      <c r="H121" s="6" t="s">
        <v>664</v>
      </c>
      <c r="I121" s="6" t="s">
        <v>664</v>
      </c>
      <c r="J121" s="6">
        <v>1</v>
      </c>
      <c r="K121" s="6">
        <v>1</v>
      </c>
      <c r="L121" s="6" t="s">
        <v>725</v>
      </c>
    </row>
    <row r="122" spans="1:12" ht="18" customHeight="1">
      <c r="A122" s="6">
        <v>120</v>
      </c>
      <c r="B122" s="6">
        <v>53</v>
      </c>
      <c r="C122" s="6" t="s">
        <v>39</v>
      </c>
      <c r="D122" s="6" t="s">
        <v>203</v>
      </c>
      <c r="E122" s="6">
        <v>1</v>
      </c>
      <c r="F122" s="6">
        <v>2</v>
      </c>
      <c r="G122" s="6">
        <v>4</v>
      </c>
      <c r="H122" s="6">
        <v>8</v>
      </c>
      <c r="I122" s="6">
        <v>16</v>
      </c>
      <c r="J122" s="6">
        <v>32</v>
      </c>
      <c r="K122" s="6">
        <v>6</v>
      </c>
      <c r="L122" s="6" t="s">
        <v>726</v>
      </c>
    </row>
    <row r="123" spans="1:12" ht="18" customHeight="1">
      <c r="A123" s="6">
        <v>121</v>
      </c>
      <c r="B123" s="6">
        <v>54</v>
      </c>
      <c r="C123" s="6" t="s">
        <v>39</v>
      </c>
      <c r="D123" s="6" t="s">
        <v>205</v>
      </c>
      <c r="E123" s="6">
        <v>1</v>
      </c>
      <c r="F123" s="6">
        <v>2</v>
      </c>
      <c r="G123" s="6">
        <v>4</v>
      </c>
      <c r="H123" s="6">
        <v>8</v>
      </c>
      <c r="I123" s="6">
        <v>16</v>
      </c>
      <c r="J123" s="6">
        <v>32</v>
      </c>
      <c r="K123" s="6">
        <v>6</v>
      </c>
      <c r="L123" s="6" t="s">
        <v>726</v>
      </c>
    </row>
    <row r="124" spans="1:12" ht="18" customHeight="1">
      <c r="A124" s="6">
        <v>122</v>
      </c>
      <c r="B124" s="6">
        <v>55</v>
      </c>
      <c r="C124" s="6" t="s">
        <v>39</v>
      </c>
      <c r="D124" s="6" t="s">
        <v>206</v>
      </c>
      <c r="E124" s="6">
        <v>1</v>
      </c>
      <c r="F124" s="6">
        <v>2</v>
      </c>
      <c r="G124" s="6">
        <v>4</v>
      </c>
      <c r="H124" s="6">
        <v>7</v>
      </c>
      <c r="I124" s="6">
        <v>14</v>
      </c>
      <c r="J124" s="6">
        <v>29</v>
      </c>
      <c r="K124" s="6">
        <v>6</v>
      </c>
      <c r="L124" s="6" t="s">
        <v>726</v>
      </c>
    </row>
    <row r="125" spans="1:12" ht="18" customHeight="1">
      <c r="A125" s="6">
        <v>123</v>
      </c>
      <c r="B125" s="6">
        <v>56</v>
      </c>
      <c r="C125" s="6" t="s">
        <v>39</v>
      </c>
      <c r="D125" s="6" t="s">
        <v>207</v>
      </c>
      <c r="E125" s="6">
        <v>1</v>
      </c>
      <c r="F125" s="6">
        <v>2</v>
      </c>
      <c r="G125" s="6">
        <v>4</v>
      </c>
      <c r="H125" s="6">
        <v>8</v>
      </c>
      <c r="I125" s="6">
        <v>16</v>
      </c>
      <c r="J125" s="6">
        <v>32</v>
      </c>
      <c r="K125" s="6">
        <v>6</v>
      </c>
      <c r="L125" s="6" t="s">
        <v>727</v>
      </c>
    </row>
    <row r="126" spans="1:12" ht="18" customHeight="1">
      <c r="A126" s="6">
        <v>124</v>
      </c>
      <c r="B126" s="6">
        <v>57</v>
      </c>
      <c r="C126" s="6" t="s">
        <v>39</v>
      </c>
      <c r="D126" s="6" t="s">
        <v>209</v>
      </c>
      <c r="E126" s="6">
        <v>1</v>
      </c>
      <c r="F126" s="6">
        <v>2</v>
      </c>
      <c r="G126" s="6">
        <v>4</v>
      </c>
      <c r="H126" s="6">
        <v>8</v>
      </c>
      <c r="I126" s="6">
        <v>20</v>
      </c>
      <c r="J126" s="6">
        <v>36</v>
      </c>
      <c r="K126" s="6">
        <v>6</v>
      </c>
      <c r="L126" s="6" t="s">
        <v>727</v>
      </c>
    </row>
    <row r="127" spans="1:12" ht="18" customHeight="1">
      <c r="A127" s="6">
        <v>125</v>
      </c>
      <c r="C127" s="6" t="s">
        <v>50</v>
      </c>
      <c r="D127" s="6" t="s">
        <v>211</v>
      </c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6">
        <v>6</v>
      </c>
      <c r="K127" s="6">
        <v>6</v>
      </c>
      <c r="L127" s="6" t="s">
        <v>728</v>
      </c>
    </row>
    <row r="128" spans="1:12" ht="18" customHeight="1">
      <c r="A128" s="6">
        <v>126</v>
      </c>
      <c r="C128" s="6" t="s">
        <v>47</v>
      </c>
      <c r="D128" s="6" t="s">
        <v>212</v>
      </c>
      <c r="E128" s="6">
        <v>1</v>
      </c>
      <c r="F128" s="6">
        <v>2</v>
      </c>
      <c r="G128" s="6">
        <v>4</v>
      </c>
      <c r="H128" s="6">
        <v>8</v>
      </c>
      <c r="I128" s="6">
        <v>16</v>
      </c>
      <c r="J128" s="6">
        <v>32</v>
      </c>
      <c r="K128" s="6">
        <v>6</v>
      </c>
      <c r="L128" s="6" t="s">
        <v>729</v>
      </c>
    </row>
    <row r="129" spans="1:12" ht="18" customHeight="1">
      <c r="A129" s="6">
        <v>127</v>
      </c>
      <c r="B129" s="6">
        <v>58</v>
      </c>
      <c r="C129" s="6" t="s">
        <v>39</v>
      </c>
      <c r="D129" s="6" t="s">
        <v>214</v>
      </c>
      <c r="E129" s="6">
        <v>1</v>
      </c>
      <c r="F129" s="6">
        <v>2</v>
      </c>
      <c r="G129" s="6">
        <v>4</v>
      </c>
      <c r="H129" s="6">
        <v>8</v>
      </c>
      <c r="I129" s="6">
        <v>20</v>
      </c>
      <c r="J129" s="6">
        <v>36</v>
      </c>
      <c r="K129" s="6">
        <v>6</v>
      </c>
      <c r="L129" s="6" t="s">
        <v>730</v>
      </c>
    </row>
    <row r="130" spans="1:12" ht="18" customHeight="1">
      <c r="A130" s="6">
        <v>128</v>
      </c>
      <c r="B130" s="6">
        <v>59</v>
      </c>
      <c r="C130" s="6" t="s">
        <v>39</v>
      </c>
      <c r="D130" s="6" t="s">
        <v>216</v>
      </c>
      <c r="E130" s="6">
        <v>1</v>
      </c>
      <c r="F130" s="6">
        <v>2</v>
      </c>
      <c r="G130" s="6">
        <v>4</v>
      </c>
      <c r="H130" s="6">
        <v>8</v>
      </c>
      <c r="I130" s="6">
        <v>16</v>
      </c>
      <c r="J130" s="6">
        <v>32</v>
      </c>
      <c r="K130" s="6">
        <v>6</v>
      </c>
      <c r="L130" s="6" t="s">
        <v>731</v>
      </c>
    </row>
    <row r="131" spans="1:12" ht="18" customHeight="1">
      <c r="A131" s="6">
        <v>129</v>
      </c>
      <c r="C131" s="6" t="s">
        <v>50</v>
      </c>
      <c r="D131" s="6" t="s">
        <v>218</v>
      </c>
      <c r="E131" s="6">
        <v>1</v>
      </c>
      <c r="F131" s="6">
        <v>1</v>
      </c>
      <c r="G131" s="6" t="s">
        <v>664</v>
      </c>
      <c r="H131" s="6" t="s">
        <v>664</v>
      </c>
      <c r="I131" s="6" t="s">
        <v>664</v>
      </c>
      <c r="J131" s="6">
        <v>3</v>
      </c>
      <c r="K131" s="6">
        <v>3</v>
      </c>
      <c r="L131" s="6" t="s">
        <v>732</v>
      </c>
    </row>
    <row r="132" spans="1:12" ht="18" customHeight="1">
      <c r="A132" s="6">
        <v>130</v>
      </c>
      <c r="C132" s="6" t="s">
        <v>47</v>
      </c>
      <c r="D132" s="6" t="s">
        <v>219</v>
      </c>
      <c r="E132" s="6">
        <v>1</v>
      </c>
      <c r="F132" s="6">
        <v>2</v>
      </c>
      <c r="G132" s="6">
        <v>4</v>
      </c>
      <c r="H132" s="6">
        <v>8</v>
      </c>
      <c r="I132" s="6">
        <v>16</v>
      </c>
      <c r="J132" s="6">
        <v>32</v>
      </c>
      <c r="K132" s="6">
        <v>6</v>
      </c>
      <c r="L132" s="6" t="s">
        <v>729</v>
      </c>
    </row>
    <row r="133" spans="1:12" ht="18" customHeight="1">
      <c r="A133" s="6">
        <v>131</v>
      </c>
      <c r="B133" s="6">
        <v>60</v>
      </c>
      <c r="C133" s="6" t="s">
        <v>39</v>
      </c>
      <c r="D133" s="6" t="s">
        <v>221</v>
      </c>
      <c r="E133" s="6">
        <v>1</v>
      </c>
      <c r="F133" s="6">
        <v>2</v>
      </c>
      <c r="G133" s="6">
        <v>4</v>
      </c>
      <c r="H133" s="6">
        <v>8</v>
      </c>
      <c r="I133" s="6">
        <v>16</v>
      </c>
      <c r="J133" s="6">
        <v>32</v>
      </c>
      <c r="K133" s="6">
        <v>6</v>
      </c>
      <c r="L133" s="6" t="s">
        <v>733</v>
      </c>
    </row>
    <row r="134" spans="1:12" ht="18" customHeight="1">
      <c r="A134" s="6">
        <v>132</v>
      </c>
      <c r="B134" s="6">
        <v>61</v>
      </c>
      <c r="C134" s="6" t="s">
        <v>39</v>
      </c>
      <c r="D134" s="6" t="s">
        <v>222</v>
      </c>
      <c r="E134" s="6">
        <v>1</v>
      </c>
      <c r="F134" s="6">
        <v>2</v>
      </c>
      <c r="G134" s="6">
        <v>4</v>
      </c>
      <c r="H134" s="6">
        <v>8</v>
      </c>
      <c r="I134" s="6">
        <v>16</v>
      </c>
      <c r="J134" s="6">
        <v>32</v>
      </c>
      <c r="K134" s="6">
        <v>6</v>
      </c>
      <c r="L134" s="6" t="s">
        <v>733</v>
      </c>
    </row>
    <row r="135" spans="1:12" ht="18" customHeight="1">
      <c r="A135" s="6">
        <v>133</v>
      </c>
      <c r="B135" s="6">
        <v>62</v>
      </c>
      <c r="C135" s="6" t="s">
        <v>39</v>
      </c>
      <c r="D135" s="6" t="s">
        <v>224</v>
      </c>
      <c r="E135" s="6">
        <v>1</v>
      </c>
      <c r="F135" s="6">
        <v>2</v>
      </c>
      <c r="G135" s="6">
        <v>4</v>
      </c>
      <c r="H135" s="6">
        <v>8</v>
      </c>
      <c r="I135" s="6">
        <v>16</v>
      </c>
      <c r="J135" s="6">
        <v>32</v>
      </c>
      <c r="K135" s="6">
        <v>6</v>
      </c>
      <c r="L135" s="6" t="s">
        <v>734</v>
      </c>
    </row>
    <row r="136" spans="1:12" ht="18" customHeight="1">
      <c r="A136" s="6">
        <v>134</v>
      </c>
      <c r="C136" s="6" t="s">
        <v>47</v>
      </c>
      <c r="D136" s="6" t="s">
        <v>225</v>
      </c>
      <c r="E136" s="6">
        <v>1</v>
      </c>
      <c r="F136" s="6">
        <v>2</v>
      </c>
      <c r="G136" s="6">
        <v>4</v>
      </c>
      <c r="H136" s="6">
        <v>8</v>
      </c>
      <c r="I136" s="6">
        <v>16</v>
      </c>
      <c r="J136" s="6">
        <v>32</v>
      </c>
      <c r="K136" s="6">
        <v>6</v>
      </c>
      <c r="L136" s="6" t="s">
        <v>735</v>
      </c>
    </row>
    <row r="137" spans="1:12" ht="18" customHeight="1">
      <c r="A137" s="6">
        <v>135</v>
      </c>
      <c r="C137" s="6" t="s">
        <v>47</v>
      </c>
      <c r="D137" s="6" t="s">
        <v>226</v>
      </c>
      <c r="E137" s="6">
        <v>1</v>
      </c>
      <c r="F137" s="6">
        <v>2</v>
      </c>
      <c r="G137" s="6">
        <v>4</v>
      </c>
      <c r="H137" s="6">
        <v>8</v>
      </c>
      <c r="I137" s="6">
        <v>20</v>
      </c>
      <c r="J137" s="6">
        <v>36</v>
      </c>
      <c r="K137" s="6">
        <v>6</v>
      </c>
      <c r="L137" s="6" t="s">
        <v>736</v>
      </c>
    </row>
    <row r="138" spans="1:12" ht="18" customHeight="1">
      <c r="A138" s="6">
        <v>136</v>
      </c>
      <c r="C138" s="6" t="s">
        <v>47</v>
      </c>
      <c r="D138" s="6" t="s">
        <v>227</v>
      </c>
      <c r="E138" s="6">
        <v>1</v>
      </c>
      <c r="F138" s="6">
        <v>2</v>
      </c>
      <c r="G138" s="6">
        <v>4</v>
      </c>
      <c r="H138" s="6">
        <v>8</v>
      </c>
      <c r="I138" s="6">
        <v>16</v>
      </c>
      <c r="J138" s="6">
        <v>32</v>
      </c>
      <c r="K138" s="6">
        <v>6</v>
      </c>
      <c r="L138" s="6" t="s">
        <v>736</v>
      </c>
    </row>
    <row r="139" spans="1:12" ht="18" customHeight="1">
      <c r="A139" s="6">
        <v>137</v>
      </c>
      <c r="C139" s="6" t="s">
        <v>47</v>
      </c>
      <c r="D139" s="6" t="s">
        <v>229</v>
      </c>
      <c r="E139" s="6">
        <v>1</v>
      </c>
      <c r="F139" s="6">
        <v>2</v>
      </c>
      <c r="G139" s="6">
        <v>4</v>
      </c>
      <c r="H139" s="6">
        <v>8</v>
      </c>
      <c r="I139" s="6">
        <v>20</v>
      </c>
      <c r="J139" s="6">
        <v>36</v>
      </c>
      <c r="K139" s="6">
        <v>6</v>
      </c>
      <c r="L139" s="6" t="s">
        <v>737</v>
      </c>
    </row>
    <row r="140" spans="1:12" ht="18" customHeight="1">
      <c r="A140" s="6">
        <v>138</v>
      </c>
      <c r="B140" s="6">
        <v>63</v>
      </c>
      <c r="C140" s="6" t="s">
        <v>39</v>
      </c>
      <c r="D140" s="6" t="s">
        <v>230</v>
      </c>
      <c r="E140" s="6">
        <v>1</v>
      </c>
      <c r="F140" s="6">
        <v>2</v>
      </c>
      <c r="G140" s="6">
        <v>4</v>
      </c>
      <c r="H140" s="6">
        <v>8</v>
      </c>
      <c r="I140" s="6">
        <v>20</v>
      </c>
      <c r="J140" s="6">
        <v>36</v>
      </c>
      <c r="K140" s="6">
        <v>6</v>
      </c>
      <c r="L140" s="6" t="s">
        <v>738</v>
      </c>
    </row>
    <row r="141" spans="1:12" ht="18" customHeight="1">
      <c r="A141" s="6">
        <v>139</v>
      </c>
      <c r="B141" s="6">
        <v>64</v>
      </c>
      <c r="C141" s="6" t="s">
        <v>39</v>
      </c>
      <c r="D141" s="6" t="s">
        <v>231</v>
      </c>
      <c r="E141" s="6">
        <v>1</v>
      </c>
      <c r="F141" s="6">
        <v>2</v>
      </c>
      <c r="G141" s="6">
        <v>4</v>
      </c>
      <c r="H141" s="6">
        <v>8</v>
      </c>
      <c r="I141" s="6">
        <v>20</v>
      </c>
      <c r="J141" s="6">
        <v>36</v>
      </c>
      <c r="K141" s="6">
        <v>6</v>
      </c>
      <c r="L141" s="6" t="s">
        <v>738</v>
      </c>
    </row>
    <row r="142" spans="1:12" ht="18" customHeight="1">
      <c r="A142" s="6">
        <v>140</v>
      </c>
      <c r="B142" s="6">
        <v>65</v>
      </c>
      <c r="C142" s="6" t="s">
        <v>39</v>
      </c>
      <c r="D142" s="6" t="s">
        <v>233</v>
      </c>
      <c r="E142" s="6">
        <v>1</v>
      </c>
      <c r="F142" s="6">
        <v>2</v>
      </c>
      <c r="G142" s="6">
        <v>4</v>
      </c>
      <c r="H142" s="6">
        <v>8</v>
      </c>
      <c r="I142" s="6">
        <v>20</v>
      </c>
      <c r="J142" s="6">
        <v>36</v>
      </c>
      <c r="K142" s="6">
        <v>6</v>
      </c>
      <c r="L142" s="6" t="s">
        <v>738</v>
      </c>
    </row>
    <row r="143" spans="1:12" ht="18" customHeight="1">
      <c r="A143" s="6">
        <v>141</v>
      </c>
      <c r="C143" s="6" t="s">
        <v>50</v>
      </c>
      <c r="D143" s="6" t="s">
        <v>234</v>
      </c>
      <c r="E143" s="6">
        <v>1</v>
      </c>
      <c r="F143" s="6">
        <v>1</v>
      </c>
      <c r="G143" s="6" t="s">
        <v>664</v>
      </c>
      <c r="H143" s="6" t="s">
        <v>664</v>
      </c>
      <c r="I143" s="6" t="s">
        <v>664</v>
      </c>
      <c r="J143" s="6">
        <v>3</v>
      </c>
      <c r="K143" s="6">
        <v>3</v>
      </c>
      <c r="L143" s="6" t="s">
        <v>739</v>
      </c>
    </row>
    <row r="144" spans="1:12" ht="18" customHeight="1">
      <c r="A144" s="6">
        <v>142</v>
      </c>
      <c r="C144" s="6" t="s">
        <v>47</v>
      </c>
      <c r="D144" s="6" t="s">
        <v>235</v>
      </c>
      <c r="E144" s="6">
        <v>1</v>
      </c>
      <c r="F144" s="6">
        <v>2</v>
      </c>
      <c r="G144" s="6">
        <v>4</v>
      </c>
      <c r="H144" s="6">
        <v>8</v>
      </c>
      <c r="I144" s="6">
        <v>20</v>
      </c>
      <c r="J144" s="6">
        <v>36</v>
      </c>
      <c r="K144" s="6">
        <v>6</v>
      </c>
      <c r="L144" s="6" t="s">
        <v>740</v>
      </c>
    </row>
    <row r="145" spans="1:12" ht="18" customHeight="1">
      <c r="A145" s="6">
        <v>143</v>
      </c>
      <c r="C145" s="6" t="s">
        <v>47</v>
      </c>
      <c r="D145" s="6" t="s">
        <v>237</v>
      </c>
      <c r="E145" s="6">
        <v>1</v>
      </c>
      <c r="F145" s="6">
        <v>2</v>
      </c>
      <c r="G145" s="6">
        <v>4</v>
      </c>
      <c r="H145" s="6">
        <v>8</v>
      </c>
      <c r="I145" s="6">
        <v>16</v>
      </c>
      <c r="J145" s="6">
        <v>32</v>
      </c>
      <c r="K145" s="6">
        <v>6</v>
      </c>
      <c r="L145" s="6" t="s">
        <v>740</v>
      </c>
    </row>
    <row r="146" spans="1:12" ht="18" customHeight="1">
      <c r="A146" s="6">
        <v>144</v>
      </c>
      <c r="C146" s="6" t="s">
        <v>47</v>
      </c>
      <c r="D146" s="6" t="s">
        <v>239</v>
      </c>
      <c r="E146" s="6">
        <v>1</v>
      </c>
      <c r="F146" s="6">
        <v>2</v>
      </c>
      <c r="G146" s="6">
        <v>4</v>
      </c>
      <c r="H146" s="6">
        <v>8</v>
      </c>
      <c r="I146" s="6">
        <v>16</v>
      </c>
      <c r="J146" s="6">
        <v>32</v>
      </c>
      <c r="K146" s="6">
        <v>6</v>
      </c>
      <c r="L146" s="6" t="s">
        <v>741</v>
      </c>
    </row>
    <row r="147" spans="1:12" ht="18" customHeight="1">
      <c r="A147" s="6">
        <v>145</v>
      </c>
      <c r="C147" s="6" t="s">
        <v>47</v>
      </c>
      <c r="D147" s="6" t="s">
        <v>240</v>
      </c>
      <c r="E147" s="6">
        <v>1</v>
      </c>
      <c r="F147" s="6">
        <v>2</v>
      </c>
      <c r="G147" s="6">
        <v>4</v>
      </c>
      <c r="H147" s="6">
        <v>7</v>
      </c>
      <c r="I147" s="6">
        <v>13</v>
      </c>
      <c r="J147" s="6">
        <v>28</v>
      </c>
      <c r="K147" s="6">
        <v>6</v>
      </c>
      <c r="L147" s="6" t="s">
        <v>741</v>
      </c>
    </row>
    <row r="148" spans="1:12" ht="18" customHeight="1">
      <c r="A148" s="6">
        <v>146</v>
      </c>
      <c r="C148" s="6" t="s">
        <v>47</v>
      </c>
      <c r="D148" s="6" t="s">
        <v>241</v>
      </c>
      <c r="E148" s="6">
        <v>1</v>
      </c>
      <c r="F148" s="6">
        <v>2</v>
      </c>
      <c r="G148" s="6">
        <v>4</v>
      </c>
      <c r="H148" s="6">
        <v>8</v>
      </c>
      <c r="I148" s="6">
        <v>20</v>
      </c>
      <c r="J148" s="6">
        <v>36</v>
      </c>
      <c r="K148" s="6">
        <v>6</v>
      </c>
      <c r="L148" s="6" t="s">
        <v>741</v>
      </c>
    </row>
    <row r="149" spans="1:12" ht="18" customHeight="1">
      <c r="A149" s="6">
        <v>147</v>
      </c>
      <c r="C149" s="6" t="s">
        <v>47</v>
      </c>
      <c r="D149" s="6" t="s">
        <v>242</v>
      </c>
      <c r="E149" s="6">
        <v>1</v>
      </c>
      <c r="F149" s="6">
        <v>2</v>
      </c>
      <c r="G149" s="6">
        <v>4</v>
      </c>
      <c r="H149" s="6">
        <v>8</v>
      </c>
      <c r="I149" s="6">
        <v>20</v>
      </c>
      <c r="J149" s="6">
        <v>36</v>
      </c>
      <c r="K149" s="6">
        <v>6</v>
      </c>
      <c r="L149" s="6" t="s">
        <v>742</v>
      </c>
    </row>
    <row r="150" spans="1:12" ht="18" customHeight="1">
      <c r="A150" s="6">
        <v>148</v>
      </c>
      <c r="C150" s="6" t="s">
        <v>47</v>
      </c>
      <c r="D150" s="6" t="s">
        <v>243</v>
      </c>
      <c r="E150" s="6">
        <v>1</v>
      </c>
      <c r="F150" s="6">
        <v>2</v>
      </c>
      <c r="G150" s="6">
        <v>4</v>
      </c>
      <c r="H150" s="6">
        <v>8</v>
      </c>
      <c r="I150" s="6">
        <v>20</v>
      </c>
      <c r="J150" s="6">
        <v>36</v>
      </c>
      <c r="K150" s="6">
        <v>6</v>
      </c>
      <c r="L150" s="6" t="s">
        <v>743</v>
      </c>
    </row>
    <row r="151" spans="1:12" ht="18" customHeight="1">
      <c r="A151" s="6">
        <v>149</v>
      </c>
      <c r="C151" s="6" t="s">
        <v>47</v>
      </c>
      <c r="D151" s="6" t="s">
        <v>244</v>
      </c>
      <c r="E151" s="6">
        <v>1</v>
      </c>
      <c r="F151" s="6">
        <v>2</v>
      </c>
      <c r="G151" s="6">
        <v>4</v>
      </c>
      <c r="H151" s="6">
        <v>8</v>
      </c>
      <c r="I151" s="6">
        <v>20</v>
      </c>
      <c r="J151" s="6">
        <v>36</v>
      </c>
      <c r="K151" s="6">
        <v>6</v>
      </c>
      <c r="L151" s="6" t="s">
        <v>743</v>
      </c>
    </row>
    <row r="152" spans="1:12" ht="18" customHeight="1">
      <c r="A152" s="6">
        <v>150</v>
      </c>
      <c r="C152" s="6" t="s">
        <v>47</v>
      </c>
      <c r="D152" s="6" t="s">
        <v>245</v>
      </c>
      <c r="E152" s="6">
        <v>1</v>
      </c>
      <c r="F152" s="6">
        <v>2</v>
      </c>
      <c r="G152" s="6">
        <v>4</v>
      </c>
      <c r="H152" s="6">
        <v>7</v>
      </c>
      <c r="I152" s="6">
        <v>14</v>
      </c>
      <c r="J152" s="6">
        <v>29</v>
      </c>
      <c r="K152" s="6">
        <v>6</v>
      </c>
      <c r="L152" s="6" t="s">
        <v>742</v>
      </c>
    </row>
    <row r="153" spans="1:12" ht="18" customHeight="1">
      <c r="A153" s="6">
        <v>151</v>
      </c>
      <c r="C153" s="6" t="s">
        <v>50</v>
      </c>
      <c r="D153" s="6" t="s">
        <v>247</v>
      </c>
      <c r="E153" s="6">
        <v>1</v>
      </c>
      <c r="F153" s="6">
        <v>1</v>
      </c>
      <c r="G153" s="6" t="s">
        <v>664</v>
      </c>
      <c r="H153" s="6" t="s">
        <v>664</v>
      </c>
      <c r="I153" s="6" t="s">
        <v>664</v>
      </c>
      <c r="J153" s="6">
        <v>3</v>
      </c>
      <c r="K153" s="6">
        <v>3</v>
      </c>
      <c r="L153" s="6" t="s">
        <v>744</v>
      </c>
    </row>
    <row r="154" spans="1:12" ht="18" customHeight="1">
      <c r="A154" s="6">
        <v>152</v>
      </c>
      <c r="C154" s="6" t="s">
        <v>47</v>
      </c>
      <c r="D154" s="6" t="s">
        <v>248</v>
      </c>
      <c r="E154" s="6">
        <v>2</v>
      </c>
      <c r="F154" s="6">
        <v>3</v>
      </c>
      <c r="G154" s="6">
        <v>3</v>
      </c>
      <c r="H154" s="6">
        <v>3</v>
      </c>
      <c r="I154" s="6">
        <v>3</v>
      </c>
      <c r="J154" s="6">
        <v>15</v>
      </c>
      <c r="K154" s="6">
        <v>6</v>
      </c>
      <c r="L154" s="6" t="s">
        <v>745</v>
      </c>
    </row>
    <row r="155" spans="1:12" ht="18" customHeight="1">
      <c r="A155" s="6">
        <v>153</v>
      </c>
      <c r="C155" s="6" t="s">
        <v>47</v>
      </c>
      <c r="D155" s="6" t="s">
        <v>250</v>
      </c>
      <c r="E155" s="6">
        <v>1</v>
      </c>
      <c r="F155" s="6">
        <v>2</v>
      </c>
      <c r="G155" s="6">
        <v>4</v>
      </c>
      <c r="H155" s="6">
        <v>8</v>
      </c>
      <c r="I155" s="6">
        <v>14</v>
      </c>
      <c r="J155" s="6">
        <v>30</v>
      </c>
      <c r="K155" s="6">
        <v>6</v>
      </c>
      <c r="L155" s="6" t="s">
        <v>746</v>
      </c>
    </row>
    <row r="156" spans="1:12" ht="18" customHeight="1">
      <c r="A156" s="6">
        <v>154</v>
      </c>
      <c r="C156" s="6" t="s">
        <v>47</v>
      </c>
      <c r="D156" s="6" t="s">
        <v>251</v>
      </c>
      <c r="E156" s="6">
        <v>1</v>
      </c>
      <c r="F156" s="6">
        <v>2</v>
      </c>
      <c r="G156" s="6">
        <v>4</v>
      </c>
      <c r="H156" s="6">
        <v>8</v>
      </c>
      <c r="I156" s="6">
        <v>20</v>
      </c>
      <c r="J156" s="6">
        <v>36</v>
      </c>
      <c r="K156" s="6">
        <v>6</v>
      </c>
      <c r="L156" s="6" t="s">
        <v>746</v>
      </c>
    </row>
    <row r="157" spans="1:12" ht="18" customHeight="1">
      <c r="A157" s="6">
        <v>155</v>
      </c>
      <c r="C157" s="6" t="s">
        <v>47</v>
      </c>
      <c r="D157" s="6" t="s">
        <v>252</v>
      </c>
      <c r="E157" s="6">
        <v>1</v>
      </c>
      <c r="F157" s="6">
        <v>2</v>
      </c>
      <c r="G157" s="6">
        <v>4</v>
      </c>
      <c r="H157" s="6">
        <v>7</v>
      </c>
      <c r="I157" s="6">
        <v>14</v>
      </c>
      <c r="J157" s="6">
        <v>29</v>
      </c>
      <c r="K157" s="6">
        <v>6</v>
      </c>
      <c r="L157" s="6" t="s">
        <v>747</v>
      </c>
    </row>
    <row r="158" spans="1:12" ht="18" customHeight="1">
      <c r="A158" s="6">
        <v>156</v>
      </c>
      <c r="C158" s="6" t="s">
        <v>47</v>
      </c>
      <c r="D158" s="6" t="s">
        <v>253</v>
      </c>
      <c r="E158" s="6">
        <v>1</v>
      </c>
      <c r="F158" s="6">
        <v>2</v>
      </c>
      <c r="G158" s="6">
        <v>4</v>
      </c>
      <c r="H158" s="6">
        <v>7</v>
      </c>
      <c r="I158" s="6">
        <v>14</v>
      </c>
      <c r="J158" s="6">
        <v>29</v>
      </c>
      <c r="K158" s="6">
        <v>6</v>
      </c>
      <c r="L158" s="6" t="s">
        <v>747</v>
      </c>
    </row>
    <row r="159" spans="1:12" ht="18" customHeight="1">
      <c r="A159" s="6">
        <v>157</v>
      </c>
      <c r="C159" s="6" t="s">
        <v>47</v>
      </c>
      <c r="D159" s="6" t="s">
        <v>255</v>
      </c>
      <c r="E159" s="6">
        <v>1</v>
      </c>
      <c r="F159" s="6">
        <v>2</v>
      </c>
      <c r="G159" s="6">
        <v>4</v>
      </c>
      <c r="H159" s="6">
        <v>8</v>
      </c>
      <c r="I159" s="6">
        <v>20</v>
      </c>
      <c r="J159" s="6">
        <v>36</v>
      </c>
      <c r="K159" s="6">
        <v>6</v>
      </c>
      <c r="L159" s="6" t="s">
        <v>748</v>
      </c>
    </row>
    <row r="160" spans="1:12" ht="18" customHeight="1">
      <c r="A160" s="6">
        <v>158</v>
      </c>
      <c r="C160" s="6" t="s">
        <v>47</v>
      </c>
      <c r="D160" s="6" t="s">
        <v>257</v>
      </c>
      <c r="E160" s="6">
        <v>1</v>
      </c>
      <c r="F160" s="6">
        <v>2</v>
      </c>
      <c r="G160" s="6">
        <v>4</v>
      </c>
      <c r="H160" s="6">
        <v>8</v>
      </c>
      <c r="I160" s="6">
        <v>16</v>
      </c>
      <c r="J160" s="6">
        <v>32</v>
      </c>
      <c r="K160" s="6">
        <v>6</v>
      </c>
      <c r="L160" s="6" t="s">
        <v>748</v>
      </c>
    </row>
    <row r="161" spans="1:12" ht="18" customHeight="1">
      <c r="A161" s="6">
        <v>159</v>
      </c>
      <c r="C161" s="6" t="s">
        <v>47</v>
      </c>
      <c r="D161" s="6" t="s">
        <v>258</v>
      </c>
      <c r="E161" s="6">
        <v>1</v>
      </c>
      <c r="F161" s="6">
        <v>2</v>
      </c>
      <c r="G161" s="6">
        <v>4</v>
      </c>
      <c r="H161" s="6">
        <v>8</v>
      </c>
      <c r="I161" s="6">
        <v>16</v>
      </c>
      <c r="J161" s="6">
        <v>32</v>
      </c>
      <c r="K161" s="6">
        <v>6</v>
      </c>
      <c r="L161" s="6" t="s">
        <v>748</v>
      </c>
    </row>
    <row r="162" spans="1:12" ht="18" customHeight="1">
      <c r="A162" s="6">
        <v>160</v>
      </c>
      <c r="C162" s="6" t="s">
        <v>50</v>
      </c>
      <c r="D162" s="6" t="s">
        <v>259</v>
      </c>
      <c r="E162" s="6">
        <v>1</v>
      </c>
      <c r="F162" s="6">
        <v>1</v>
      </c>
      <c r="G162" s="6" t="s">
        <v>664</v>
      </c>
      <c r="H162" s="6" t="s">
        <v>664</v>
      </c>
      <c r="I162" s="6" t="s">
        <v>664</v>
      </c>
      <c r="J162" s="6">
        <v>3</v>
      </c>
      <c r="K162" s="6">
        <v>3</v>
      </c>
      <c r="L162" s="6" t="s">
        <v>749</v>
      </c>
    </row>
    <row r="163" spans="1:12" ht="18" customHeight="1">
      <c r="A163" s="6">
        <v>161</v>
      </c>
      <c r="C163" s="6" t="s">
        <v>47</v>
      </c>
      <c r="D163" s="6" t="s">
        <v>261</v>
      </c>
      <c r="E163" s="6">
        <v>1</v>
      </c>
      <c r="F163" s="6">
        <v>2</v>
      </c>
      <c r="G163" s="6">
        <v>4</v>
      </c>
      <c r="H163" s="6">
        <v>8</v>
      </c>
      <c r="I163" s="6">
        <v>20</v>
      </c>
      <c r="J163" s="6">
        <v>36</v>
      </c>
      <c r="K163" s="6">
        <v>6</v>
      </c>
      <c r="L163" s="6" t="s">
        <v>750</v>
      </c>
    </row>
    <row r="164" spans="1:12" ht="18" customHeight="1">
      <c r="A164" s="6">
        <v>162</v>
      </c>
      <c r="C164" s="6" t="s">
        <v>47</v>
      </c>
      <c r="D164" s="6" t="s">
        <v>263</v>
      </c>
      <c r="E164" s="6">
        <v>1</v>
      </c>
      <c r="F164" s="6">
        <v>2</v>
      </c>
      <c r="G164" s="6">
        <v>4</v>
      </c>
      <c r="H164" s="6">
        <v>7</v>
      </c>
      <c r="I164" s="6">
        <v>14</v>
      </c>
      <c r="J164" s="6">
        <v>29</v>
      </c>
      <c r="K164" s="6">
        <v>6</v>
      </c>
      <c r="L164" s="6" t="s">
        <v>750</v>
      </c>
    </row>
    <row r="165" spans="1:12" ht="18" customHeight="1">
      <c r="A165" s="6">
        <v>163</v>
      </c>
      <c r="C165" s="6" t="s">
        <v>47</v>
      </c>
      <c r="D165" s="6" t="s">
        <v>265</v>
      </c>
      <c r="E165" s="6">
        <v>1</v>
      </c>
      <c r="F165" s="6">
        <v>2</v>
      </c>
      <c r="G165" s="6">
        <v>4</v>
      </c>
      <c r="H165" s="6">
        <v>7</v>
      </c>
      <c r="I165" s="6">
        <v>14</v>
      </c>
      <c r="J165" s="6">
        <v>29</v>
      </c>
      <c r="K165" s="6">
        <v>6</v>
      </c>
      <c r="L165" s="6" t="s">
        <v>751</v>
      </c>
    </row>
    <row r="166" spans="1:12" ht="18" customHeight="1">
      <c r="A166" s="6">
        <v>164</v>
      </c>
      <c r="C166" s="6" t="s">
        <v>47</v>
      </c>
      <c r="D166" s="6" t="s">
        <v>267</v>
      </c>
      <c r="E166" s="6">
        <v>1</v>
      </c>
      <c r="F166" s="6">
        <v>2</v>
      </c>
      <c r="G166" s="6">
        <v>4</v>
      </c>
      <c r="H166" s="6">
        <v>7</v>
      </c>
      <c r="I166" s="6">
        <v>14</v>
      </c>
      <c r="J166" s="6">
        <v>29</v>
      </c>
      <c r="K166" s="6">
        <v>6</v>
      </c>
      <c r="L166" s="6" t="s">
        <v>751</v>
      </c>
    </row>
    <row r="167" spans="1:12" ht="18" customHeight="1">
      <c r="A167" s="6">
        <v>165</v>
      </c>
      <c r="C167" s="6" t="s">
        <v>47</v>
      </c>
      <c r="D167" s="6" t="s">
        <v>268</v>
      </c>
      <c r="E167" s="6">
        <v>1</v>
      </c>
      <c r="F167" s="6">
        <v>2</v>
      </c>
      <c r="G167" s="6">
        <v>4</v>
      </c>
      <c r="H167" s="6">
        <v>7</v>
      </c>
      <c r="I167" s="6">
        <v>14</v>
      </c>
      <c r="J167" s="6">
        <v>29</v>
      </c>
      <c r="K167" s="6">
        <v>6</v>
      </c>
      <c r="L167" s="6" t="s">
        <v>752</v>
      </c>
    </row>
    <row r="168" spans="1:12" ht="18" customHeight="1">
      <c r="A168" s="6">
        <v>166</v>
      </c>
      <c r="B168" s="6">
        <v>66</v>
      </c>
      <c r="C168" s="6" t="s">
        <v>39</v>
      </c>
      <c r="D168" s="6" t="s">
        <v>270</v>
      </c>
      <c r="E168" s="6">
        <v>1</v>
      </c>
      <c r="F168" s="6">
        <v>2</v>
      </c>
      <c r="G168" s="6">
        <v>4</v>
      </c>
      <c r="H168" s="6">
        <v>7</v>
      </c>
      <c r="I168" s="6">
        <v>14</v>
      </c>
      <c r="J168" s="6">
        <v>29</v>
      </c>
      <c r="K168" s="6">
        <v>6</v>
      </c>
      <c r="L168" s="6" t="s">
        <v>753</v>
      </c>
    </row>
    <row r="169" spans="1:12" ht="18" customHeight="1">
      <c r="A169" s="6">
        <v>167</v>
      </c>
      <c r="B169" s="6">
        <v>67</v>
      </c>
      <c r="C169" s="6" t="s">
        <v>39</v>
      </c>
      <c r="D169" s="6" t="s">
        <v>272</v>
      </c>
      <c r="E169" s="6">
        <v>1</v>
      </c>
      <c r="F169" s="6">
        <v>2</v>
      </c>
      <c r="G169" s="6">
        <v>4</v>
      </c>
      <c r="H169" s="6">
        <v>7</v>
      </c>
      <c r="I169" s="6">
        <v>14</v>
      </c>
      <c r="J169" s="6">
        <v>29</v>
      </c>
      <c r="K169" s="6">
        <v>6</v>
      </c>
      <c r="L169" s="6" t="s">
        <v>753</v>
      </c>
    </row>
    <row r="170" spans="1:12" ht="18" customHeight="1">
      <c r="A170" s="6">
        <v>168</v>
      </c>
      <c r="C170" s="6" t="s">
        <v>47</v>
      </c>
      <c r="D170" s="6" t="s">
        <v>273</v>
      </c>
      <c r="E170" s="6">
        <v>1</v>
      </c>
      <c r="F170" s="6">
        <v>2</v>
      </c>
      <c r="G170" s="6">
        <v>4</v>
      </c>
      <c r="H170" s="6">
        <v>8</v>
      </c>
      <c r="I170" s="6">
        <v>20</v>
      </c>
      <c r="J170" s="6">
        <v>36</v>
      </c>
      <c r="K170" s="6">
        <v>6</v>
      </c>
      <c r="L170" s="6" t="s">
        <v>754</v>
      </c>
    </row>
    <row r="171" spans="1:12" ht="18" customHeight="1">
      <c r="A171" s="6">
        <v>169</v>
      </c>
      <c r="B171" s="6">
        <v>68</v>
      </c>
      <c r="C171" s="6" t="s">
        <v>39</v>
      </c>
      <c r="D171" s="6" t="s">
        <v>275</v>
      </c>
      <c r="E171" s="6">
        <v>1</v>
      </c>
      <c r="F171" s="6">
        <v>2</v>
      </c>
      <c r="G171" s="6">
        <v>4</v>
      </c>
      <c r="H171" s="6">
        <v>7</v>
      </c>
      <c r="I171" s="6">
        <v>14</v>
      </c>
      <c r="J171" s="6">
        <v>29</v>
      </c>
      <c r="K171" s="6">
        <v>6</v>
      </c>
      <c r="L171" s="6" t="s">
        <v>755</v>
      </c>
    </row>
    <row r="172" spans="1:12" ht="18" customHeight="1">
      <c r="A172" s="6">
        <v>170</v>
      </c>
      <c r="B172" s="6">
        <v>69</v>
      </c>
      <c r="C172" s="6" t="s">
        <v>39</v>
      </c>
      <c r="D172" s="6" t="s">
        <v>276</v>
      </c>
      <c r="E172" s="6">
        <v>1</v>
      </c>
      <c r="F172" s="6">
        <v>2</v>
      </c>
      <c r="G172" s="6">
        <v>4</v>
      </c>
      <c r="H172" s="6">
        <v>8</v>
      </c>
      <c r="I172" s="6">
        <v>20</v>
      </c>
      <c r="J172" s="6">
        <v>36</v>
      </c>
      <c r="K172" s="6">
        <v>6</v>
      </c>
      <c r="L172" s="6" t="s">
        <v>756</v>
      </c>
    </row>
    <row r="173" spans="1:12" ht="18" customHeight="1">
      <c r="A173" s="6">
        <v>171</v>
      </c>
      <c r="C173" s="6" t="s">
        <v>50</v>
      </c>
      <c r="D173" s="6" t="s">
        <v>277</v>
      </c>
      <c r="E173" s="6">
        <v>1</v>
      </c>
      <c r="F173" s="6">
        <v>1</v>
      </c>
      <c r="G173" s="6">
        <v>1</v>
      </c>
      <c r="H173" s="6">
        <v>1</v>
      </c>
      <c r="I173" s="6">
        <v>1</v>
      </c>
      <c r="J173" s="6">
        <v>6</v>
      </c>
      <c r="K173" s="6">
        <v>6</v>
      </c>
      <c r="L173" s="6" t="s">
        <v>757</v>
      </c>
    </row>
    <row r="174" spans="1:12" ht="18" customHeight="1">
      <c r="A174" s="6">
        <v>172</v>
      </c>
      <c r="B174" s="6">
        <v>70</v>
      </c>
      <c r="C174" s="6" t="s">
        <v>39</v>
      </c>
      <c r="D174" s="6" t="s">
        <v>278</v>
      </c>
      <c r="E174" s="6">
        <v>1</v>
      </c>
      <c r="F174" s="6">
        <v>2</v>
      </c>
      <c r="G174" s="6">
        <v>4</v>
      </c>
      <c r="H174" s="6">
        <v>7</v>
      </c>
      <c r="I174" s="6">
        <v>14</v>
      </c>
      <c r="J174" s="6">
        <v>29</v>
      </c>
      <c r="K174" s="6">
        <v>6</v>
      </c>
      <c r="L174" s="6" t="s">
        <v>755</v>
      </c>
    </row>
    <row r="175" spans="1:12" ht="18" customHeight="1">
      <c r="A175" s="6">
        <v>173</v>
      </c>
      <c r="C175" s="6" t="s">
        <v>47</v>
      </c>
      <c r="D175" s="6" t="s">
        <v>279</v>
      </c>
      <c r="E175" s="6">
        <v>1</v>
      </c>
      <c r="F175" s="6">
        <v>2</v>
      </c>
      <c r="G175" s="6">
        <v>4</v>
      </c>
      <c r="H175" s="6">
        <v>8</v>
      </c>
      <c r="I175" s="6">
        <v>20</v>
      </c>
      <c r="J175" s="6">
        <v>36</v>
      </c>
      <c r="K175" s="6">
        <v>6</v>
      </c>
      <c r="L175" s="6" t="s">
        <v>758</v>
      </c>
    </row>
    <row r="176" spans="1:12" ht="18" customHeight="1">
      <c r="A176" s="6">
        <v>174</v>
      </c>
      <c r="C176" s="6" t="s">
        <v>47</v>
      </c>
      <c r="D176" s="6" t="s">
        <v>281</v>
      </c>
      <c r="E176" s="6">
        <v>1</v>
      </c>
      <c r="F176" s="6">
        <v>2</v>
      </c>
      <c r="G176" s="6">
        <v>4</v>
      </c>
      <c r="H176" s="6">
        <v>8</v>
      </c>
      <c r="I176" s="6">
        <v>16</v>
      </c>
      <c r="J176" s="6">
        <v>32</v>
      </c>
      <c r="K176" s="6">
        <v>6</v>
      </c>
      <c r="L176" s="6" t="s">
        <v>758</v>
      </c>
    </row>
    <row r="177" spans="1:12" ht="18" customHeight="1">
      <c r="A177" s="6">
        <v>175</v>
      </c>
      <c r="C177" s="6" t="s">
        <v>47</v>
      </c>
      <c r="D177" s="6" t="s">
        <v>283</v>
      </c>
      <c r="E177" s="6">
        <v>1</v>
      </c>
      <c r="F177" s="6">
        <v>2</v>
      </c>
      <c r="G177" s="6">
        <v>4</v>
      </c>
      <c r="H177" s="6">
        <v>8</v>
      </c>
      <c r="I177" s="6">
        <v>16</v>
      </c>
      <c r="J177" s="6">
        <v>32</v>
      </c>
      <c r="K177" s="6">
        <v>6</v>
      </c>
      <c r="L177" s="6" t="s">
        <v>759</v>
      </c>
    </row>
    <row r="178" spans="1:12" ht="18" customHeight="1">
      <c r="A178" s="6">
        <v>176</v>
      </c>
      <c r="C178" s="6" t="s">
        <v>47</v>
      </c>
      <c r="D178" s="6" t="s">
        <v>285</v>
      </c>
      <c r="E178" s="6">
        <v>1</v>
      </c>
      <c r="F178" s="6">
        <v>2</v>
      </c>
      <c r="G178" s="6">
        <v>4</v>
      </c>
      <c r="H178" s="6">
        <v>8</v>
      </c>
      <c r="I178" s="6">
        <v>20</v>
      </c>
      <c r="J178" s="6">
        <v>36</v>
      </c>
      <c r="K178" s="6">
        <v>6</v>
      </c>
      <c r="L178" s="6" t="s">
        <v>759</v>
      </c>
    </row>
    <row r="179" spans="1:12" ht="18" customHeight="1">
      <c r="A179" s="6">
        <v>177</v>
      </c>
      <c r="B179" s="6">
        <v>71</v>
      </c>
      <c r="C179" s="6" t="s">
        <v>39</v>
      </c>
      <c r="D179" s="6" t="s">
        <v>287</v>
      </c>
      <c r="E179" s="6">
        <v>1</v>
      </c>
      <c r="F179" s="6">
        <v>2</v>
      </c>
      <c r="G179" s="6">
        <v>4</v>
      </c>
      <c r="H179" s="6">
        <v>8</v>
      </c>
      <c r="I179" s="6">
        <v>20</v>
      </c>
      <c r="J179" s="6">
        <v>36</v>
      </c>
      <c r="K179" s="6">
        <v>6</v>
      </c>
      <c r="L179" s="6" t="s">
        <v>760</v>
      </c>
    </row>
    <row r="180" spans="1:12" ht="18" customHeight="1">
      <c r="A180" s="6">
        <v>178</v>
      </c>
      <c r="B180" s="6">
        <v>72</v>
      </c>
      <c r="C180" s="6" t="s">
        <v>39</v>
      </c>
      <c r="D180" s="6" t="s">
        <v>289</v>
      </c>
      <c r="E180" s="6">
        <v>1</v>
      </c>
      <c r="F180" s="6">
        <v>2</v>
      </c>
      <c r="G180" s="6">
        <v>4</v>
      </c>
      <c r="H180" s="6">
        <v>7</v>
      </c>
      <c r="I180" s="6">
        <v>14</v>
      </c>
      <c r="J180" s="6">
        <v>29</v>
      </c>
      <c r="K180" s="6">
        <v>6</v>
      </c>
      <c r="L180" s="6" t="s">
        <v>760</v>
      </c>
    </row>
    <row r="181" spans="1:12" ht="18" customHeight="1">
      <c r="A181" s="6">
        <v>179</v>
      </c>
      <c r="C181" s="6" t="s">
        <v>50</v>
      </c>
      <c r="D181" s="6" t="s">
        <v>291</v>
      </c>
      <c r="E181" s="6">
        <v>1</v>
      </c>
      <c r="F181" s="6">
        <v>1</v>
      </c>
      <c r="G181" s="6" t="s">
        <v>664</v>
      </c>
      <c r="H181" s="6" t="s">
        <v>664</v>
      </c>
      <c r="I181" s="6" t="s">
        <v>664</v>
      </c>
      <c r="J181" s="6">
        <v>3</v>
      </c>
      <c r="K181" s="6">
        <v>3</v>
      </c>
      <c r="L181" s="6" t="s">
        <v>761</v>
      </c>
    </row>
    <row r="182" spans="1:12" ht="18" customHeight="1">
      <c r="A182" s="6">
        <v>180</v>
      </c>
      <c r="C182" s="6" t="s">
        <v>47</v>
      </c>
      <c r="D182" s="6" t="s">
        <v>293</v>
      </c>
      <c r="E182" s="6">
        <v>1</v>
      </c>
      <c r="F182" s="6">
        <v>2</v>
      </c>
      <c r="G182" s="6">
        <v>4</v>
      </c>
      <c r="H182" s="6">
        <v>8</v>
      </c>
      <c r="I182" s="6">
        <v>20</v>
      </c>
      <c r="J182" s="6">
        <v>36</v>
      </c>
      <c r="K182" s="6">
        <v>6</v>
      </c>
      <c r="L182" s="6" t="s">
        <v>762</v>
      </c>
    </row>
    <row r="183" spans="1:12" ht="18" customHeight="1">
      <c r="A183" s="6">
        <v>181</v>
      </c>
      <c r="B183" s="6">
        <v>73</v>
      </c>
      <c r="C183" s="6" t="s">
        <v>39</v>
      </c>
      <c r="D183" s="6" t="s">
        <v>295</v>
      </c>
      <c r="E183" s="6">
        <v>1</v>
      </c>
      <c r="F183" s="6">
        <v>2</v>
      </c>
      <c r="G183" s="6">
        <v>4</v>
      </c>
      <c r="H183" s="6">
        <v>8</v>
      </c>
      <c r="I183" s="6">
        <v>16</v>
      </c>
      <c r="J183" s="6">
        <v>32</v>
      </c>
      <c r="K183" s="6">
        <v>6</v>
      </c>
      <c r="L183" s="6" t="s">
        <v>763</v>
      </c>
    </row>
    <row r="184" spans="1:12" ht="18" customHeight="1">
      <c r="A184" s="6">
        <v>182</v>
      </c>
      <c r="B184" s="6">
        <v>74</v>
      </c>
      <c r="C184" s="6" t="s">
        <v>39</v>
      </c>
      <c r="D184" s="6" t="s">
        <v>297</v>
      </c>
      <c r="E184" s="6">
        <v>1</v>
      </c>
      <c r="F184" s="6">
        <v>2</v>
      </c>
      <c r="G184" s="6">
        <v>4</v>
      </c>
      <c r="H184" s="6">
        <v>7</v>
      </c>
      <c r="I184" s="6">
        <v>14</v>
      </c>
      <c r="J184" s="6">
        <v>29</v>
      </c>
      <c r="K184" s="6">
        <v>6</v>
      </c>
      <c r="L184" s="6" t="s">
        <v>763</v>
      </c>
    </row>
    <row r="185" spans="1:12" ht="18" customHeight="1">
      <c r="A185" s="6">
        <v>183</v>
      </c>
      <c r="B185" s="6">
        <v>75</v>
      </c>
      <c r="C185" s="6" t="s">
        <v>39</v>
      </c>
      <c r="D185" s="6" t="s">
        <v>298</v>
      </c>
      <c r="E185" s="6">
        <v>1</v>
      </c>
      <c r="F185" s="6">
        <v>2</v>
      </c>
      <c r="G185" s="6">
        <v>4</v>
      </c>
      <c r="H185" s="6">
        <v>8</v>
      </c>
      <c r="I185" s="6">
        <v>16</v>
      </c>
      <c r="J185" s="6">
        <v>32</v>
      </c>
      <c r="K185" s="6">
        <v>6</v>
      </c>
      <c r="L185" s="6" t="s">
        <v>764</v>
      </c>
    </row>
    <row r="186" spans="1:12" ht="18" customHeight="1">
      <c r="A186" s="6">
        <v>184</v>
      </c>
      <c r="B186" s="6">
        <v>76</v>
      </c>
      <c r="C186" s="6" t="s">
        <v>39</v>
      </c>
      <c r="D186" s="6" t="s">
        <v>300</v>
      </c>
      <c r="E186" s="6">
        <v>1</v>
      </c>
      <c r="F186" s="6">
        <v>2</v>
      </c>
      <c r="G186" s="6">
        <v>4</v>
      </c>
      <c r="H186" s="6">
        <v>8</v>
      </c>
      <c r="I186" s="6">
        <v>16</v>
      </c>
      <c r="J186" s="6">
        <v>32</v>
      </c>
      <c r="K186" s="6">
        <v>6</v>
      </c>
      <c r="L186" s="6" t="s">
        <v>764</v>
      </c>
    </row>
    <row r="187" spans="1:12" ht="18" customHeight="1">
      <c r="A187" s="6">
        <v>185</v>
      </c>
      <c r="C187" s="6" t="s">
        <v>47</v>
      </c>
      <c r="D187" s="6" t="s">
        <v>301</v>
      </c>
      <c r="E187" s="6">
        <v>1</v>
      </c>
      <c r="F187" s="6">
        <v>2</v>
      </c>
      <c r="G187" s="6">
        <v>4</v>
      </c>
      <c r="H187" s="6">
        <v>8</v>
      </c>
      <c r="I187" s="6">
        <v>20</v>
      </c>
      <c r="J187" s="6">
        <v>36</v>
      </c>
      <c r="K187" s="6">
        <v>6</v>
      </c>
      <c r="L187" s="6" t="s">
        <v>765</v>
      </c>
    </row>
    <row r="188" spans="1:12" ht="18" customHeight="1">
      <c r="A188" s="6">
        <v>186</v>
      </c>
      <c r="C188" s="6" t="s">
        <v>47</v>
      </c>
      <c r="D188" s="6" t="s">
        <v>302</v>
      </c>
      <c r="E188" s="6">
        <v>1</v>
      </c>
      <c r="F188" s="6">
        <v>2</v>
      </c>
      <c r="G188" s="6">
        <v>4</v>
      </c>
      <c r="H188" s="6">
        <v>7</v>
      </c>
      <c r="I188" s="6">
        <v>14</v>
      </c>
      <c r="J188" s="6">
        <v>29</v>
      </c>
      <c r="K188" s="6">
        <v>6</v>
      </c>
      <c r="L188" s="6" t="s">
        <v>765</v>
      </c>
    </row>
    <row r="189" spans="1:12" ht="18" customHeight="1">
      <c r="A189" s="6">
        <v>187</v>
      </c>
      <c r="C189" s="6" t="s">
        <v>47</v>
      </c>
      <c r="D189" s="6" t="s">
        <v>303</v>
      </c>
      <c r="E189" s="6">
        <v>1</v>
      </c>
      <c r="F189" s="6">
        <v>2</v>
      </c>
      <c r="G189" s="6">
        <v>4</v>
      </c>
      <c r="H189" s="6">
        <v>7</v>
      </c>
      <c r="I189" s="6">
        <v>14</v>
      </c>
      <c r="J189" s="6">
        <v>29</v>
      </c>
      <c r="K189" s="6">
        <v>6</v>
      </c>
      <c r="L189" s="6" t="s">
        <v>765</v>
      </c>
    </row>
    <row r="190" spans="1:12" ht="18" customHeight="1">
      <c r="A190" s="6">
        <v>188</v>
      </c>
      <c r="C190" s="6" t="s">
        <v>47</v>
      </c>
      <c r="D190" s="6" t="s">
        <v>304</v>
      </c>
      <c r="E190" s="6">
        <v>1</v>
      </c>
      <c r="F190" s="6">
        <v>2</v>
      </c>
      <c r="G190" s="6">
        <v>4</v>
      </c>
      <c r="H190" s="6">
        <v>8</v>
      </c>
      <c r="I190" s="6">
        <v>16</v>
      </c>
      <c r="J190" s="6">
        <v>32</v>
      </c>
      <c r="K190" s="6">
        <v>6</v>
      </c>
      <c r="L190" s="6" t="s">
        <v>766</v>
      </c>
    </row>
    <row r="191" spans="1:12" ht="18" customHeight="1">
      <c r="A191" s="6">
        <v>189</v>
      </c>
      <c r="C191" s="6" t="s">
        <v>47</v>
      </c>
      <c r="D191" s="6" t="s">
        <v>306</v>
      </c>
      <c r="E191" s="6">
        <v>1</v>
      </c>
      <c r="F191" s="6">
        <v>2</v>
      </c>
      <c r="G191" s="6">
        <v>4</v>
      </c>
      <c r="H191" s="6">
        <v>8</v>
      </c>
      <c r="I191" s="6">
        <v>20</v>
      </c>
      <c r="J191" s="6">
        <v>36</v>
      </c>
      <c r="K191" s="6">
        <v>6</v>
      </c>
      <c r="L191" s="6" t="s">
        <v>767</v>
      </c>
    </row>
    <row r="192" spans="1:12" ht="18" customHeight="1">
      <c r="A192" s="6">
        <v>190</v>
      </c>
      <c r="C192" s="6" t="s">
        <v>47</v>
      </c>
      <c r="D192" s="6" t="s">
        <v>307</v>
      </c>
      <c r="E192" s="6">
        <v>1</v>
      </c>
      <c r="F192" s="6">
        <v>1</v>
      </c>
      <c r="G192" s="6" t="s">
        <v>664</v>
      </c>
      <c r="H192" s="6" t="s">
        <v>664</v>
      </c>
      <c r="I192" s="6" t="s">
        <v>664</v>
      </c>
      <c r="J192" s="6">
        <v>3</v>
      </c>
      <c r="K192" s="6">
        <v>3</v>
      </c>
      <c r="L192" s="6" t="s">
        <v>765</v>
      </c>
    </row>
    <row r="193" spans="1:12" ht="18" customHeight="1">
      <c r="A193" s="6">
        <v>191</v>
      </c>
      <c r="B193" s="6">
        <v>77</v>
      </c>
      <c r="C193" s="6" t="s">
        <v>39</v>
      </c>
      <c r="D193" s="6" t="s">
        <v>309</v>
      </c>
      <c r="E193" s="6">
        <v>1</v>
      </c>
      <c r="F193" s="6">
        <v>2</v>
      </c>
      <c r="G193" s="6">
        <v>4</v>
      </c>
      <c r="H193" s="6">
        <v>8</v>
      </c>
      <c r="I193" s="6">
        <v>20</v>
      </c>
      <c r="J193" s="6">
        <v>36</v>
      </c>
      <c r="K193" s="6">
        <v>6</v>
      </c>
      <c r="L193" s="6" t="s">
        <v>768</v>
      </c>
    </row>
    <row r="194" spans="1:12" ht="18" customHeight="1">
      <c r="A194" s="6">
        <v>192</v>
      </c>
      <c r="C194" s="6" t="s">
        <v>47</v>
      </c>
      <c r="D194" s="6" t="s">
        <v>310</v>
      </c>
      <c r="E194" s="6">
        <v>1</v>
      </c>
      <c r="F194" s="6">
        <v>2</v>
      </c>
      <c r="G194" s="6">
        <v>4</v>
      </c>
      <c r="H194" s="6">
        <v>8</v>
      </c>
      <c r="I194" s="6">
        <v>20</v>
      </c>
      <c r="J194" s="6">
        <v>36</v>
      </c>
      <c r="K194" s="6">
        <v>6</v>
      </c>
      <c r="L194" s="6" t="s">
        <v>769</v>
      </c>
    </row>
    <row r="195" spans="1:12" ht="18" customHeight="1">
      <c r="A195" s="6">
        <v>193</v>
      </c>
      <c r="C195" s="6" t="s">
        <v>47</v>
      </c>
      <c r="D195" s="6" t="s">
        <v>311</v>
      </c>
      <c r="E195" s="6">
        <v>1</v>
      </c>
      <c r="F195" s="6">
        <v>2</v>
      </c>
      <c r="G195" s="6">
        <v>4</v>
      </c>
      <c r="H195" s="6">
        <v>8</v>
      </c>
      <c r="I195" s="6">
        <v>14</v>
      </c>
      <c r="J195" s="6">
        <v>30</v>
      </c>
      <c r="K195" s="6">
        <v>6</v>
      </c>
      <c r="L195" s="6" t="s">
        <v>769</v>
      </c>
    </row>
    <row r="196" spans="1:12" ht="18" customHeight="1">
      <c r="A196" s="6">
        <v>194</v>
      </c>
      <c r="C196" s="6" t="s">
        <v>47</v>
      </c>
      <c r="D196" s="6" t="s">
        <v>313</v>
      </c>
      <c r="E196" s="6">
        <v>1</v>
      </c>
      <c r="F196" s="6">
        <v>2</v>
      </c>
      <c r="G196" s="6">
        <v>4</v>
      </c>
      <c r="H196" s="6">
        <v>7</v>
      </c>
      <c r="I196" s="6">
        <v>14</v>
      </c>
      <c r="J196" s="6">
        <v>29</v>
      </c>
      <c r="K196" s="6">
        <v>6</v>
      </c>
      <c r="L196" s="6" t="s">
        <v>770</v>
      </c>
    </row>
    <row r="197" spans="1:12" ht="18" customHeight="1">
      <c r="A197" s="6">
        <v>195</v>
      </c>
      <c r="C197" s="6" t="s">
        <v>47</v>
      </c>
      <c r="D197" s="6" t="s">
        <v>315</v>
      </c>
      <c r="E197" s="6">
        <v>1</v>
      </c>
      <c r="F197" s="6">
        <v>2</v>
      </c>
      <c r="G197" s="6">
        <v>4</v>
      </c>
      <c r="H197" s="6">
        <v>7</v>
      </c>
      <c r="I197" s="6">
        <v>14</v>
      </c>
      <c r="J197" s="6">
        <v>29</v>
      </c>
      <c r="K197" s="6">
        <v>6</v>
      </c>
      <c r="L197" s="6" t="s">
        <v>770</v>
      </c>
    </row>
    <row r="198" spans="1:12" ht="18" customHeight="1">
      <c r="A198" s="6">
        <v>196</v>
      </c>
      <c r="B198" s="6">
        <v>78</v>
      </c>
      <c r="C198" s="6" t="s">
        <v>39</v>
      </c>
      <c r="D198" s="6" t="s">
        <v>316</v>
      </c>
      <c r="E198" s="6">
        <v>1</v>
      </c>
      <c r="F198" s="6">
        <v>2</v>
      </c>
      <c r="G198" s="6">
        <v>4</v>
      </c>
      <c r="H198" s="6">
        <v>8</v>
      </c>
      <c r="I198" s="6">
        <v>16</v>
      </c>
      <c r="J198" s="6">
        <v>32</v>
      </c>
      <c r="K198" s="6">
        <v>6</v>
      </c>
      <c r="L198" s="6" t="s">
        <v>771</v>
      </c>
    </row>
    <row r="199" spans="1:12" ht="18" customHeight="1">
      <c r="A199" s="6">
        <v>197</v>
      </c>
      <c r="B199" s="6">
        <v>79</v>
      </c>
      <c r="C199" s="6" t="s">
        <v>39</v>
      </c>
      <c r="D199" s="6" t="s">
        <v>317</v>
      </c>
      <c r="E199" s="6">
        <v>1</v>
      </c>
      <c r="F199" s="6">
        <v>2</v>
      </c>
      <c r="G199" s="6">
        <v>4</v>
      </c>
      <c r="H199" s="6">
        <v>7</v>
      </c>
      <c r="I199" s="6">
        <v>14</v>
      </c>
      <c r="J199" s="6">
        <v>29</v>
      </c>
      <c r="K199" s="6">
        <v>6</v>
      </c>
      <c r="L199" s="6" t="s">
        <v>771</v>
      </c>
    </row>
    <row r="200" spans="1:12" ht="18" customHeight="1">
      <c r="A200" s="6">
        <v>198</v>
      </c>
      <c r="B200" s="6">
        <v>80</v>
      </c>
      <c r="C200" s="6" t="s">
        <v>39</v>
      </c>
      <c r="D200" s="6" t="s">
        <v>319</v>
      </c>
      <c r="E200" s="6">
        <v>1</v>
      </c>
      <c r="F200" s="6">
        <v>2</v>
      </c>
      <c r="G200" s="6">
        <v>4</v>
      </c>
      <c r="H200" s="6">
        <v>7</v>
      </c>
      <c r="I200" s="6">
        <v>14</v>
      </c>
      <c r="J200" s="6">
        <v>29</v>
      </c>
      <c r="K200" s="6">
        <v>6</v>
      </c>
      <c r="L200" s="6" t="s">
        <v>771</v>
      </c>
    </row>
    <row r="201" spans="1:12" ht="18" customHeight="1">
      <c r="A201" s="6">
        <v>199</v>
      </c>
      <c r="B201" s="6">
        <v>81</v>
      </c>
      <c r="C201" s="6" t="s">
        <v>39</v>
      </c>
      <c r="D201" s="6" t="s">
        <v>320</v>
      </c>
      <c r="E201" s="6">
        <v>1</v>
      </c>
      <c r="F201" s="6">
        <v>2</v>
      </c>
      <c r="G201" s="6">
        <v>4</v>
      </c>
      <c r="H201" s="6">
        <v>8</v>
      </c>
      <c r="I201" s="6">
        <v>20</v>
      </c>
      <c r="J201" s="6">
        <v>36</v>
      </c>
      <c r="K201" s="6">
        <v>6</v>
      </c>
      <c r="L201" s="6" t="s">
        <v>772</v>
      </c>
    </row>
    <row r="202" spans="1:12" ht="18" customHeight="1">
      <c r="A202" s="6">
        <v>200</v>
      </c>
      <c r="B202" s="6">
        <v>82</v>
      </c>
      <c r="C202" s="6" t="s">
        <v>39</v>
      </c>
      <c r="D202" s="6" t="s">
        <v>322</v>
      </c>
      <c r="E202" s="6">
        <v>1</v>
      </c>
      <c r="F202" s="6">
        <v>2</v>
      </c>
      <c r="G202" s="6">
        <v>4</v>
      </c>
      <c r="H202" s="6">
        <v>7</v>
      </c>
      <c r="I202" s="6">
        <v>14</v>
      </c>
      <c r="J202" s="6">
        <v>29</v>
      </c>
      <c r="K202" s="6">
        <v>6</v>
      </c>
      <c r="L202" s="6" t="s">
        <v>773</v>
      </c>
    </row>
    <row r="203" spans="1:12" ht="18" customHeight="1">
      <c r="A203" s="6">
        <v>201</v>
      </c>
      <c r="C203" s="6" t="s">
        <v>47</v>
      </c>
      <c r="D203" s="6" t="s">
        <v>324</v>
      </c>
      <c r="E203" s="6">
        <v>1</v>
      </c>
      <c r="F203" s="6">
        <v>2</v>
      </c>
      <c r="G203" s="6">
        <v>4</v>
      </c>
      <c r="H203" s="6">
        <v>8</v>
      </c>
      <c r="I203" s="6">
        <v>20</v>
      </c>
      <c r="J203" s="6">
        <v>36</v>
      </c>
      <c r="K203" s="6">
        <v>6</v>
      </c>
      <c r="L203" s="6" t="s">
        <v>774</v>
      </c>
    </row>
    <row r="204" spans="1:12" ht="18" customHeight="1">
      <c r="A204" s="6">
        <v>202</v>
      </c>
      <c r="C204" s="6" t="s">
        <v>47</v>
      </c>
      <c r="D204" s="6" t="s">
        <v>325</v>
      </c>
      <c r="E204" s="6">
        <v>1</v>
      </c>
      <c r="F204" s="6">
        <v>2</v>
      </c>
      <c r="G204" s="6">
        <v>4</v>
      </c>
      <c r="H204" s="6">
        <v>8</v>
      </c>
      <c r="I204" s="6">
        <v>20</v>
      </c>
      <c r="J204" s="6">
        <v>36</v>
      </c>
      <c r="K204" s="6">
        <v>6</v>
      </c>
      <c r="L204" s="6" t="s">
        <v>774</v>
      </c>
    </row>
    <row r="205" spans="1:12" ht="18" customHeight="1">
      <c r="A205" s="6">
        <v>203</v>
      </c>
      <c r="C205" s="6" t="s">
        <v>47</v>
      </c>
      <c r="D205" s="6" t="s">
        <v>326</v>
      </c>
      <c r="E205" s="6">
        <v>1</v>
      </c>
      <c r="F205" s="6">
        <v>2</v>
      </c>
      <c r="G205" s="6">
        <v>4</v>
      </c>
      <c r="H205" s="6">
        <v>8</v>
      </c>
      <c r="I205" s="6">
        <v>20</v>
      </c>
      <c r="J205" s="6">
        <v>36</v>
      </c>
      <c r="K205" s="6">
        <v>6</v>
      </c>
      <c r="L205" s="6" t="s">
        <v>775</v>
      </c>
    </row>
    <row r="206" spans="1:12" ht="18" customHeight="1">
      <c r="A206" s="6">
        <v>204</v>
      </c>
      <c r="C206" s="6" t="s">
        <v>47</v>
      </c>
      <c r="D206" s="6" t="s">
        <v>328</v>
      </c>
      <c r="E206" s="6">
        <v>1</v>
      </c>
      <c r="F206" s="6">
        <v>2</v>
      </c>
      <c r="G206" s="6">
        <v>4</v>
      </c>
      <c r="H206" s="6">
        <v>7</v>
      </c>
      <c r="I206" s="6">
        <v>14</v>
      </c>
      <c r="J206" s="6">
        <v>29</v>
      </c>
      <c r="K206" s="6">
        <v>6</v>
      </c>
      <c r="L206" s="6" t="s">
        <v>775</v>
      </c>
    </row>
    <row r="207" spans="1:12" ht="18" customHeight="1">
      <c r="A207" s="6">
        <v>205</v>
      </c>
      <c r="C207" s="6" t="s">
        <v>47</v>
      </c>
      <c r="D207" s="6" t="s">
        <v>330</v>
      </c>
      <c r="E207" s="6">
        <v>1</v>
      </c>
      <c r="F207" s="6">
        <v>2</v>
      </c>
      <c r="G207" s="6">
        <v>4</v>
      </c>
      <c r="H207" s="6">
        <v>7</v>
      </c>
      <c r="I207" s="6">
        <v>14</v>
      </c>
      <c r="J207" s="6">
        <v>29</v>
      </c>
      <c r="K207" s="6">
        <v>6</v>
      </c>
      <c r="L207" s="6" t="s">
        <v>775</v>
      </c>
    </row>
    <row r="208" spans="1:12" ht="18" customHeight="1">
      <c r="A208" s="6">
        <v>206</v>
      </c>
      <c r="C208" s="6" t="s">
        <v>50</v>
      </c>
      <c r="D208" s="6" t="s">
        <v>331</v>
      </c>
      <c r="E208" s="6">
        <v>1</v>
      </c>
      <c r="F208" s="6">
        <v>1</v>
      </c>
      <c r="G208" s="6" t="s">
        <v>664</v>
      </c>
      <c r="H208" s="6" t="s">
        <v>664</v>
      </c>
      <c r="I208" s="6" t="s">
        <v>664</v>
      </c>
      <c r="J208" s="6">
        <v>3</v>
      </c>
      <c r="K208" s="6">
        <v>3</v>
      </c>
      <c r="L208" s="6" t="s">
        <v>776</v>
      </c>
    </row>
    <row r="209" spans="1:12" ht="18" customHeight="1">
      <c r="A209" s="6">
        <v>207</v>
      </c>
      <c r="C209" s="6" t="s">
        <v>47</v>
      </c>
      <c r="D209" s="6" t="s">
        <v>333</v>
      </c>
      <c r="E209" s="6">
        <v>1</v>
      </c>
      <c r="F209" s="6">
        <v>2</v>
      </c>
      <c r="G209" s="6">
        <v>4</v>
      </c>
      <c r="H209" s="6">
        <v>8</v>
      </c>
      <c r="I209" s="6">
        <v>20</v>
      </c>
      <c r="J209" s="6">
        <v>36</v>
      </c>
      <c r="K209" s="6">
        <v>6</v>
      </c>
      <c r="L209" s="6" t="s">
        <v>777</v>
      </c>
    </row>
    <row r="210" spans="1:12" ht="18" customHeight="1">
      <c r="A210" s="6">
        <v>208</v>
      </c>
      <c r="C210" s="6" t="s">
        <v>47</v>
      </c>
      <c r="D210" s="6" t="s">
        <v>335</v>
      </c>
      <c r="E210" s="6">
        <v>1</v>
      </c>
      <c r="F210" s="6">
        <v>2</v>
      </c>
      <c r="G210" s="6">
        <v>4</v>
      </c>
      <c r="H210" s="6">
        <v>8</v>
      </c>
      <c r="I210" s="6">
        <v>16</v>
      </c>
      <c r="J210" s="6">
        <v>32</v>
      </c>
      <c r="K210" s="6">
        <v>6</v>
      </c>
      <c r="L210" s="6" t="s">
        <v>777</v>
      </c>
    </row>
    <row r="211" spans="1:12" ht="18" customHeight="1">
      <c r="A211" s="6">
        <v>209</v>
      </c>
      <c r="C211" s="6" t="s">
        <v>47</v>
      </c>
      <c r="D211" s="6" t="s">
        <v>336</v>
      </c>
      <c r="E211" s="6">
        <v>1</v>
      </c>
      <c r="F211" s="6">
        <v>2</v>
      </c>
      <c r="G211" s="6">
        <v>4</v>
      </c>
      <c r="H211" s="6">
        <v>7</v>
      </c>
      <c r="I211" s="6">
        <v>14</v>
      </c>
      <c r="J211" s="6">
        <v>29</v>
      </c>
      <c r="K211" s="6">
        <v>6</v>
      </c>
      <c r="L211" s="6" t="s">
        <v>777</v>
      </c>
    </row>
    <row r="212" spans="1:12" ht="18" customHeight="1">
      <c r="A212" s="6">
        <v>210</v>
      </c>
      <c r="C212" s="6" t="s">
        <v>47</v>
      </c>
      <c r="D212" s="6" t="s">
        <v>338</v>
      </c>
      <c r="E212" s="6">
        <v>1</v>
      </c>
      <c r="F212" s="6">
        <v>2</v>
      </c>
      <c r="G212" s="6">
        <v>4</v>
      </c>
      <c r="H212" s="6">
        <v>7</v>
      </c>
      <c r="I212" s="6">
        <v>14</v>
      </c>
      <c r="J212" s="6">
        <v>29</v>
      </c>
      <c r="K212" s="6">
        <v>6</v>
      </c>
      <c r="L212" s="6" t="s">
        <v>778</v>
      </c>
    </row>
    <row r="213" spans="1:12" ht="18" customHeight="1">
      <c r="A213" s="6">
        <v>211</v>
      </c>
      <c r="C213" s="6" t="s">
        <v>47</v>
      </c>
      <c r="D213" s="6" t="s">
        <v>340</v>
      </c>
      <c r="E213" s="6">
        <v>1</v>
      </c>
      <c r="F213" s="6">
        <v>2</v>
      </c>
      <c r="G213" s="6">
        <v>4</v>
      </c>
      <c r="H213" s="6">
        <v>8</v>
      </c>
      <c r="I213" s="6">
        <v>20</v>
      </c>
      <c r="J213" s="6">
        <v>36</v>
      </c>
      <c r="K213" s="6">
        <v>6</v>
      </c>
      <c r="L213" s="6" t="s">
        <v>779</v>
      </c>
    </row>
    <row r="214" spans="1:12" ht="18" customHeight="1">
      <c r="A214" s="6">
        <v>212</v>
      </c>
      <c r="C214" s="6" t="s">
        <v>47</v>
      </c>
      <c r="D214" s="6" t="s">
        <v>341</v>
      </c>
      <c r="E214" s="6">
        <v>1</v>
      </c>
      <c r="F214" s="6">
        <v>2</v>
      </c>
      <c r="G214" s="6">
        <v>4</v>
      </c>
      <c r="H214" s="6">
        <v>8</v>
      </c>
      <c r="I214" s="6">
        <v>20</v>
      </c>
      <c r="J214" s="6">
        <v>36</v>
      </c>
      <c r="K214" s="6">
        <v>6</v>
      </c>
      <c r="L214" s="6" t="s">
        <v>780</v>
      </c>
    </row>
    <row r="215" spans="1:12" ht="18" customHeight="1">
      <c r="A215" s="6">
        <v>213</v>
      </c>
      <c r="C215" s="6" t="s">
        <v>47</v>
      </c>
      <c r="D215" s="6" t="s">
        <v>343</v>
      </c>
      <c r="E215" s="6">
        <v>1</v>
      </c>
      <c r="F215" s="6">
        <v>2</v>
      </c>
      <c r="G215" s="6">
        <v>4</v>
      </c>
      <c r="H215" s="6">
        <v>7</v>
      </c>
      <c r="I215" s="6">
        <v>14</v>
      </c>
      <c r="J215" s="6">
        <v>29</v>
      </c>
      <c r="K215" s="6">
        <v>6</v>
      </c>
      <c r="L215" s="6" t="s">
        <v>780</v>
      </c>
    </row>
    <row r="216" spans="1:12" ht="18" customHeight="1">
      <c r="A216" s="6">
        <v>214</v>
      </c>
      <c r="C216" s="6" t="s">
        <v>47</v>
      </c>
      <c r="D216" s="6" t="s">
        <v>345</v>
      </c>
      <c r="E216" s="6">
        <v>1</v>
      </c>
      <c r="F216" s="6">
        <v>2</v>
      </c>
      <c r="G216" s="6">
        <v>4</v>
      </c>
      <c r="H216" s="6">
        <v>7</v>
      </c>
      <c r="I216" s="6">
        <v>14</v>
      </c>
      <c r="J216" s="6">
        <v>29</v>
      </c>
      <c r="K216" s="6">
        <v>6</v>
      </c>
      <c r="L216" s="6" t="s">
        <v>780</v>
      </c>
    </row>
    <row r="217" spans="1:12" ht="18" customHeight="1">
      <c r="A217" s="6">
        <v>215</v>
      </c>
      <c r="C217" s="6" t="s">
        <v>47</v>
      </c>
      <c r="D217" s="6" t="s">
        <v>346</v>
      </c>
      <c r="E217" s="6">
        <v>1</v>
      </c>
      <c r="F217" s="6">
        <v>2</v>
      </c>
      <c r="G217" s="6">
        <v>4</v>
      </c>
      <c r="H217" s="6">
        <v>8</v>
      </c>
      <c r="I217" s="6">
        <v>20</v>
      </c>
      <c r="J217" s="6">
        <v>36</v>
      </c>
      <c r="K217" s="6">
        <v>6</v>
      </c>
      <c r="L217" s="6" t="s">
        <v>781</v>
      </c>
    </row>
    <row r="218" spans="1:12" ht="18" customHeight="1">
      <c r="A218" s="6">
        <v>216</v>
      </c>
      <c r="B218" s="6">
        <v>83</v>
      </c>
      <c r="C218" s="6" t="s">
        <v>39</v>
      </c>
      <c r="D218" s="6" t="s">
        <v>347</v>
      </c>
      <c r="E218" s="6">
        <v>1</v>
      </c>
      <c r="F218" s="6">
        <v>2</v>
      </c>
      <c r="G218" s="6">
        <v>4</v>
      </c>
      <c r="H218" s="6">
        <v>7</v>
      </c>
      <c r="I218" s="6">
        <v>14</v>
      </c>
      <c r="J218" s="6">
        <v>29</v>
      </c>
      <c r="K218" s="6">
        <v>6</v>
      </c>
      <c r="L218" s="6" t="s">
        <v>782</v>
      </c>
    </row>
    <row r="219" spans="1:12" ht="18" customHeight="1">
      <c r="A219" s="6">
        <v>217</v>
      </c>
      <c r="C219" s="6" t="s">
        <v>47</v>
      </c>
      <c r="D219" s="6" t="s">
        <v>349</v>
      </c>
      <c r="E219" s="6">
        <v>1</v>
      </c>
      <c r="F219" s="6">
        <v>2</v>
      </c>
      <c r="G219" s="6">
        <v>4</v>
      </c>
      <c r="H219" s="6">
        <v>8</v>
      </c>
      <c r="I219" s="6">
        <v>16</v>
      </c>
      <c r="J219" s="6">
        <v>32</v>
      </c>
      <c r="K219" s="6">
        <v>6</v>
      </c>
      <c r="L219" s="6" t="s">
        <v>783</v>
      </c>
    </row>
    <row r="220" spans="1:12" ht="18" customHeight="1">
      <c r="A220" s="6">
        <v>218</v>
      </c>
      <c r="C220" s="6" t="s">
        <v>47</v>
      </c>
      <c r="D220" s="6" t="s">
        <v>351</v>
      </c>
      <c r="E220" s="6">
        <v>1</v>
      </c>
      <c r="F220" s="6">
        <v>2</v>
      </c>
      <c r="G220" s="6">
        <v>4</v>
      </c>
      <c r="H220" s="6">
        <v>8</v>
      </c>
      <c r="I220" s="6">
        <v>16</v>
      </c>
      <c r="J220" s="6">
        <v>32</v>
      </c>
      <c r="K220" s="6">
        <v>6</v>
      </c>
      <c r="L220" s="6" t="s">
        <v>783</v>
      </c>
    </row>
    <row r="221" spans="1:12" ht="18" customHeight="1">
      <c r="A221" s="6">
        <v>219</v>
      </c>
      <c r="C221" s="6" t="s">
        <v>50</v>
      </c>
      <c r="D221" s="6" t="s">
        <v>352</v>
      </c>
      <c r="E221" s="6">
        <v>1</v>
      </c>
      <c r="F221" s="6">
        <v>2</v>
      </c>
      <c r="G221" s="6">
        <v>4</v>
      </c>
      <c r="H221" s="6">
        <v>7</v>
      </c>
      <c r="I221" s="6">
        <v>14</v>
      </c>
      <c r="J221" s="6">
        <v>29</v>
      </c>
      <c r="K221" s="6">
        <v>6</v>
      </c>
      <c r="L221" s="6" t="s">
        <v>784</v>
      </c>
    </row>
    <row r="222" spans="1:12" ht="18" customHeight="1">
      <c r="A222" s="6">
        <v>220</v>
      </c>
      <c r="C222" s="6" t="s">
        <v>47</v>
      </c>
      <c r="D222" s="6" t="s">
        <v>354</v>
      </c>
      <c r="E222" s="6">
        <v>1</v>
      </c>
      <c r="F222" s="6">
        <v>2</v>
      </c>
      <c r="G222" s="6">
        <v>4</v>
      </c>
      <c r="H222" s="6">
        <v>8</v>
      </c>
      <c r="I222" s="6">
        <v>20</v>
      </c>
      <c r="J222" s="6">
        <v>36</v>
      </c>
      <c r="K222" s="6">
        <v>6</v>
      </c>
      <c r="L222" s="6" t="s">
        <v>785</v>
      </c>
    </row>
    <row r="223" spans="1:12" ht="18" customHeight="1">
      <c r="A223" s="6">
        <v>221</v>
      </c>
      <c r="C223" s="6" t="s">
        <v>47</v>
      </c>
      <c r="D223" s="6" t="s">
        <v>355</v>
      </c>
      <c r="E223" s="6">
        <v>1</v>
      </c>
      <c r="F223" s="6">
        <v>2</v>
      </c>
      <c r="G223" s="6">
        <v>4</v>
      </c>
      <c r="H223" s="6">
        <v>8</v>
      </c>
      <c r="I223" s="6">
        <v>20</v>
      </c>
      <c r="J223" s="6">
        <v>36</v>
      </c>
      <c r="K223" s="6">
        <v>6</v>
      </c>
      <c r="L223" s="6" t="s">
        <v>786</v>
      </c>
    </row>
    <row r="224" spans="1:12" ht="18" customHeight="1">
      <c r="A224" s="6">
        <v>222</v>
      </c>
      <c r="C224" s="6" t="s">
        <v>47</v>
      </c>
      <c r="D224" s="6" t="s">
        <v>357</v>
      </c>
      <c r="E224" s="6">
        <v>1</v>
      </c>
      <c r="F224" s="6">
        <v>2</v>
      </c>
      <c r="G224" s="6">
        <v>4</v>
      </c>
      <c r="H224" s="6">
        <v>8</v>
      </c>
      <c r="I224" s="6">
        <v>20</v>
      </c>
      <c r="J224" s="6">
        <v>36</v>
      </c>
      <c r="K224" s="6">
        <v>6</v>
      </c>
      <c r="L224" s="6" t="s">
        <v>786</v>
      </c>
    </row>
    <row r="225" spans="1:12" ht="18" customHeight="1">
      <c r="A225" s="6">
        <v>223</v>
      </c>
      <c r="C225" s="6" t="s">
        <v>47</v>
      </c>
      <c r="D225" s="6" t="s">
        <v>358</v>
      </c>
      <c r="E225" s="6">
        <v>1</v>
      </c>
      <c r="F225" s="6">
        <v>2</v>
      </c>
      <c r="G225" s="6">
        <v>4</v>
      </c>
      <c r="H225" s="6">
        <v>8</v>
      </c>
      <c r="I225" s="6">
        <v>20</v>
      </c>
      <c r="J225" s="6">
        <v>36</v>
      </c>
      <c r="K225" s="6">
        <v>6</v>
      </c>
      <c r="L225" s="6" t="s">
        <v>787</v>
      </c>
    </row>
    <row r="226" spans="1:12" ht="18" customHeight="1">
      <c r="A226" s="6">
        <v>224</v>
      </c>
      <c r="C226" s="6" t="s">
        <v>47</v>
      </c>
      <c r="D226" s="6" t="s">
        <v>360</v>
      </c>
      <c r="E226" s="6">
        <v>1</v>
      </c>
      <c r="F226" s="6">
        <v>2</v>
      </c>
      <c r="G226" s="6">
        <v>4</v>
      </c>
      <c r="H226" s="6">
        <v>8</v>
      </c>
      <c r="I226" s="6">
        <v>20</v>
      </c>
      <c r="J226" s="6">
        <v>36</v>
      </c>
      <c r="K226" s="6">
        <v>6</v>
      </c>
      <c r="L226" s="6" t="s">
        <v>787</v>
      </c>
    </row>
    <row r="227" spans="1:12" ht="18" customHeight="1">
      <c r="A227" s="6">
        <v>225</v>
      </c>
      <c r="C227" s="6" t="s">
        <v>47</v>
      </c>
      <c r="D227" s="6" t="s">
        <v>361</v>
      </c>
      <c r="E227" s="6">
        <v>1</v>
      </c>
      <c r="F227" s="6">
        <v>2</v>
      </c>
      <c r="G227" s="6">
        <v>4</v>
      </c>
      <c r="H227" s="6">
        <v>7</v>
      </c>
      <c r="I227" s="6">
        <v>14</v>
      </c>
      <c r="J227" s="6">
        <v>29</v>
      </c>
      <c r="K227" s="6">
        <v>6</v>
      </c>
      <c r="L227" s="6" t="s">
        <v>788</v>
      </c>
    </row>
    <row r="228" spans="1:12" ht="18" customHeight="1">
      <c r="A228" s="6">
        <v>226</v>
      </c>
      <c r="C228" s="6" t="s">
        <v>47</v>
      </c>
      <c r="D228" s="6" t="s">
        <v>363</v>
      </c>
      <c r="E228" s="6">
        <v>1</v>
      </c>
      <c r="F228" s="6">
        <v>2</v>
      </c>
      <c r="G228" s="6">
        <v>4</v>
      </c>
      <c r="H228" s="6">
        <v>8</v>
      </c>
      <c r="I228" s="6">
        <v>16</v>
      </c>
      <c r="J228" s="6">
        <v>32</v>
      </c>
      <c r="K228" s="6">
        <v>6</v>
      </c>
      <c r="L228" s="6" t="s">
        <v>788</v>
      </c>
    </row>
    <row r="229" spans="1:12" ht="18" customHeight="1">
      <c r="A229" s="6">
        <v>227</v>
      </c>
      <c r="C229" s="6" t="s">
        <v>47</v>
      </c>
      <c r="D229" s="6" t="s">
        <v>365</v>
      </c>
      <c r="E229" s="6">
        <v>1</v>
      </c>
      <c r="F229" s="6">
        <v>2</v>
      </c>
      <c r="G229" s="6">
        <v>4</v>
      </c>
      <c r="H229" s="6">
        <v>8</v>
      </c>
      <c r="I229" s="6">
        <v>20</v>
      </c>
      <c r="J229" s="6">
        <v>36</v>
      </c>
      <c r="K229" s="6">
        <v>6</v>
      </c>
      <c r="L229" s="6" t="s">
        <v>789</v>
      </c>
    </row>
    <row r="230" spans="1:12" ht="18" customHeight="1">
      <c r="A230" s="6">
        <v>228</v>
      </c>
      <c r="C230" s="6" t="s">
        <v>47</v>
      </c>
      <c r="D230" s="6" t="s">
        <v>366</v>
      </c>
      <c r="E230" s="6">
        <v>1</v>
      </c>
      <c r="F230" s="6">
        <v>2</v>
      </c>
      <c r="G230" s="6">
        <v>4</v>
      </c>
      <c r="H230" s="6">
        <v>8</v>
      </c>
      <c r="I230" s="6">
        <v>20</v>
      </c>
      <c r="J230" s="6">
        <v>36</v>
      </c>
      <c r="K230" s="6">
        <v>6</v>
      </c>
      <c r="L230" s="6" t="s">
        <v>790</v>
      </c>
    </row>
    <row r="231" spans="1:12" ht="18" customHeight="1">
      <c r="A231" s="6">
        <v>229</v>
      </c>
      <c r="C231" s="6" t="s">
        <v>47</v>
      </c>
      <c r="D231" s="6" t="s">
        <v>367</v>
      </c>
      <c r="E231" s="6">
        <v>1</v>
      </c>
      <c r="F231" s="6">
        <v>2</v>
      </c>
      <c r="G231" s="6">
        <v>4</v>
      </c>
      <c r="H231" s="6">
        <v>8</v>
      </c>
      <c r="I231" s="6">
        <v>20</v>
      </c>
      <c r="J231" s="6">
        <v>36</v>
      </c>
      <c r="K231" s="6">
        <v>6</v>
      </c>
      <c r="L231" s="6" t="s">
        <v>790</v>
      </c>
    </row>
    <row r="232" spans="1:12" ht="18" customHeight="1">
      <c r="A232" s="6">
        <v>230</v>
      </c>
      <c r="C232" s="6" t="s">
        <v>47</v>
      </c>
      <c r="D232" s="6" t="s">
        <v>368</v>
      </c>
      <c r="E232" s="6">
        <v>1</v>
      </c>
      <c r="F232" s="6">
        <v>2</v>
      </c>
      <c r="G232" s="6">
        <v>4</v>
      </c>
      <c r="H232" s="6">
        <v>8</v>
      </c>
      <c r="I232" s="6">
        <v>20</v>
      </c>
      <c r="J232" s="6">
        <v>36</v>
      </c>
      <c r="K232" s="6">
        <v>6</v>
      </c>
      <c r="L232" s="6" t="s">
        <v>791</v>
      </c>
    </row>
    <row r="233" spans="1:12" ht="18" customHeight="1">
      <c r="A233" s="6">
        <v>231</v>
      </c>
      <c r="C233" s="6" t="s">
        <v>47</v>
      </c>
      <c r="D233" s="6" t="s">
        <v>369</v>
      </c>
      <c r="E233" s="6">
        <v>1</v>
      </c>
      <c r="F233" s="6">
        <v>2</v>
      </c>
      <c r="G233" s="6">
        <v>4</v>
      </c>
      <c r="H233" s="6">
        <v>7</v>
      </c>
      <c r="I233" s="6">
        <v>14</v>
      </c>
      <c r="J233" s="6">
        <v>29</v>
      </c>
      <c r="K233" s="6">
        <v>6</v>
      </c>
      <c r="L233" s="6" t="s">
        <v>792</v>
      </c>
    </row>
    <row r="234" spans="1:12" ht="18" customHeight="1">
      <c r="A234" s="6">
        <v>232</v>
      </c>
      <c r="C234" s="6" t="s">
        <v>47</v>
      </c>
      <c r="D234" s="6" t="s">
        <v>370</v>
      </c>
      <c r="E234" s="6">
        <v>1</v>
      </c>
      <c r="F234" s="6">
        <v>2</v>
      </c>
      <c r="G234" s="6">
        <v>4</v>
      </c>
      <c r="H234" s="6">
        <v>7</v>
      </c>
      <c r="I234" s="6">
        <v>14</v>
      </c>
      <c r="J234" s="6">
        <v>29</v>
      </c>
      <c r="K234" s="6">
        <v>6</v>
      </c>
      <c r="L234" s="6" t="s">
        <v>792</v>
      </c>
    </row>
    <row r="235" spans="1:12" ht="18" customHeight="1">
      <c r="A235" s="6">
        <v>233</v>
      </c>
      <c r="C235" s="6" t="s">
        <v>47</v>
      </c>
      <c r="D235" s="6" t="s">
        <v>371</v>
      </c>
      <c r="E235" s="6">
        <v>1</v>
      </c>
      <c r="F235" s="6">
        <v>2</v>
      </c>
      <c r="G235" s="6">
        <v>4</v>
      </c>
      <c r="H235" s="6">
        <v>8</v>
      </c>
      <c r="I235" s="6">
        <v>16</v>
      </c>
      <c r="J235" s="6">
        <v>32</v>
      </c>
      <c r="K235" s="6">
        <v>6</v>
      </c>
      <c r="L235" s="6" t="s">
        <v>793</v>
      </c>
    </row>
    <row r="236" spans="1:12" ht="18" customHeight="1">
      <c r="A236" s="6">
        <v>234</v>
      </c>
      <c r="C236" s="6" t="s">
        <v>47</v>
      </c>
      <c r="D236" s="6" t="s">
        <v>372</v>
      </c>
      <c r="E236" s="6">
        <v>1</v>
      </c>
      <c r="F236" s="6">
        <v>2</v>
      </c>
      <c r="G236" s="6">
        <v>4</v>
      </c>
      <c r="H236" s="6">
        <v>8</v>
      </c>
      <c r="I236" s="6">
        <v>16</v>
      </c>
      <c r="J236" s="6">
        <v>32</v>
      </c>
      <c r="K236" s="6">
        <v>6</v>
      </c>
      <c r="L236" s="6" t="s">
        <v>793</v>
      </c>
    </row>
    <row r="237" spans="1:12" ht="18" customHeight="1">
      <c r="A237" s="6">
        <v>235</v>
      </c>
      <c r="C237" s="6" t="s">
        <v>47</v>
      </c>
      <c r="D237" s="6" t="s">
        <v>373</v>
      </c>
      <c r="E237" s="6">
        <v>1</v>
      </c>
      <c r="F237" s="6">
        <v>2</v>
      </c>
      <c r="G237" s="6">
        <v>4</v>
      </c>
      <c r="H237" s="6">
        <v>7</v>
      </c>
      <c r="I237" s="6">
        <v>14</v>
      </c>
      <c r="J237" s="6">
        <v>29</v>
      </c>
      <c r="K237" s="6">
        <v>6</v>
      </c>
      <c r="L237" s="6" t="s">
        <v>794</v>
      </c>
    </row>
    <row r="238" spans="1:12" ht="18" customHeight="1">
      <c r="A238" s="6">
        <v>236</v>
      </c>
      <c r="C238" s="6" t="s">
        <v>47</v>
      </c>
      <c r="D238" s="6" t="s">
        <v>375</v>
      </c>
      <c r="E238" s="6">
        <v>1</v>
      </c>
      <c r="F238" s="6">
        <v>2</v>
      </c>
      <c r="G238" s="6">
        <v>4</v>
      </c>
      <c r="H238" s="6">
        <v>7</v>
      </c>
      <c r="I238" s="6">
        <v>14</v>
      </c>
      <c r="J238" s="6">
        <v>29</v>
      </c>
      <c r="K238" s="6">
        <v>6</v>
      </c>
      <c r="L238" s="6" t="s">
        <v>794</v>
      </c>
    </row>
    <row r="239" spans="1:12" ht="18" customHeight="1">
      <c r="A239" s="6">
        <v>237</v>
      </c>
      <c r="C239" s="6" t="s">
        <v>47</v>
      </c>
      <c r="D239" s="6" t="s">
        <v>377</v>
      </c>
      <c r="E239" s="6">
        <v>1</v>
      </c>
      <c r="F239" s="6">
        <v>2</v>
      </c>
      <c r="G239" s="6">
        <v>4</v>
      </c>
      <c r="H239" s="6">
        <v>7</v>
      </c>
      <c r="I239" s="6">
        <v>14</v>
      </c>
      <c r="J239" s="6">
        <v>29</v>
      </c>
      <c r="K239" s="6">
        <v>6</v>
      </c>
      <c r="L239" s="6" t="s">
        <v>795</v>
      </c>
    </row>
    <row r="240" spans="1:12" ht="18" customHeight="1">
      <c r="A240" s="6">
        <v>238</v>
      </c>
      <c r="C240" s="6" t="s">
        <v>47</v>
      </c>
      <c r="D240" s="6" t="s">
        <v>378</v>
      </c>
      <c r="E240" s="6">
        <v>1</v>
      </c>
      <c r="F240" s="6">
        <v>2</v>
      </c>
      <c r="G240" s="6">
        <v>4</v>
      </c>
      <c r="H240" s="6">
        <v>8</v>
      </c>
      <c r="I240" s="6">
        <v>20</v>
      </c>
      <c r="J240" s="6">
        <v>36</v>
      </c>
      <c r="K240" s="6">
        <v>6</v>
      </c>
      <c r="L240" s="6" t="s">
        <v>796</v>
      </c>
    </row>
    <row r="241" spans="1:12" ht="18" customHeight="1">
      <c r="A241" s="6">
        <v>239</v>
      </c>
      <c r="C241" s="6" t="s">
        <v>47</v>
      </c>
      <c r="D241" s="6" t="s">
        <v>379</v>
      </c>
      <c r="E241" s="6">
        <v>1</v>
      </c>
      <c r="F241" s="6">
        <v>2</v>
      </c>
      <c r="G241" s="6">
        <v>4</v>
      </c>
      <c r="H241" s="6">
        <v>8</v>
      </c>
      <c r="I241" s="6">
        <v>20</v>
      </c>
      <c r="J241" s="6">
        <v>36</v>
      </c>
      <c r="K241" s="6">
        <v>6</v>
      </c>
      <c r="L241" s="6" t="s">
        <v>797</v>
      </c>
    </row>
    <row r="242" spans="1:12" ht="18" customHeight="1">
      <c r="A242" s="6">
        <v>240</v>
      </c>
      <c r="C242" s="6" t="s">
        <v>47</v>
      </c>
      <c r="D242" s="6" t="s">
        <v>381</v>
      </c>
      <c r="E242" s="6">
        <v>1</v>
      </c>
      <c r="F242" s="6">
        <v>2</v>
      </c>
      <c r="G242" s="6">
        <v>4</v>
      </c>
      <c r="H242" s="6">
        <v>8</v>
      </c>
      <c r="I242" s="6">
        <v>20</v>
      </c>
      <c r="J242" s="6">
        <v>36</v>
      </c>
      <c r="K242" s="6">
        <v>6</v>
      </c>
      <c r="L242" s="6" t="s">
        <v>797</v>
      </c>
    </row>
    <row r="243" spans="1:12" ht="18" customHeight="1">
      <c r="A243" s="6">
        <v>241</v>
      </c>
      <c r="C243" s="6" t="s">
        <v>50</v>
      </c>
      <c r="D243" s="6" t="s">
        <v>383</v>
      </c>
      <c r="E243" s="6">
        <v>1</v>
      </c>
      <c r="F243" s="6">
        <v>1</v>
      </c>
      <c r="G243" s="6" t="s">
        <v>664</v>
      </c>
      <c r="H243" s="6" t="s">
        <v>664</v>
      </c>
      <c r="I243" s="6" t="s">
        <v>664</v>
      </c>
      <c r="J243" s="6">
        <v>3</v>
      </c>
      <c r="K243" s="6">
        <v>3</v>
      </c>
      <c r="L243" s="6" t="s">
        <v>798</v>
      </c>
    </row>
    <row r="244" spans="1:12" ht="18" customHeight="1">
      <c r="A244" s="6">
        <v>242</v>
      </c>
      <c r="C244" s="6" t="s">
        <v>47</v>
      </c>
      <c r="D244" s="6" t="s">
        <v>384</v>
      </c>
      <c r="E244" s="6">
        <v>1</v>
      </c>
      <c r="F244" s="6">
        <v>2</v>
      </c>
      <c r="G244" s="6">
        <v>4</v>
      </c>
      <c r="H244" s="6">
        <v>7</v>
      </c>
      <c r="I244" s="6">
        <v>14</v>
      </c>
      <c r="J244" s="6">
        <v>29</v>
      </c>
      <c r="K244" s="6">
        <v>6</v>
      </c>
      <c r="L244" s="6" t="s">
        <v>799</v>
      </c>
    </row>
    <row r="245" spans="1:12" ht="18" customHeight="1">
      <c r="A245" s="6">
        <v>243</v>
      </c>
      <c r="C245" s="6" t="s">
        <v>47</v>
      </c>
      <c r="D245" s="6" t="s">
        <v>386</v>
      </c>
      <c r="E245" s="6">
        <v>1</v>
      </c>
      <c r="F245" s="6">
        <v>2</v>
      </c>
      <c r="G245" s="6">
        <v>4</v>
      </c>
      <c r="H245" s="6">
        <v>7</v>
      </c>
      <c r="I245" s="6">
        <v>14</v>
      </c>
      <c r="J245" s="6">
        <v>29</v>
      </c>
      <c r="K245" s="6">
        <v>6</v>
      </c>
      <c r="L245" s="6" t="s">
        <v>799</v>
      </c>
    </row>
    <row r="246" spans="1:12" ht="18" customHeight="1">
      <c r="A246" s="6">
        <v>244</v>
      </c>
      <c r="C246" s="6" t="s">
        <v>47</v>
      </c>
      <c r="D246" s="6" t="s">
        <v>387</v>
      </c>
      <c r="E246" s="6">
        <v>1</v>
      </c>
      <c r="F246" s="6">
        <v>2</v>
      </c>
      <c r="G246" s="6">
        <v>4</v>
      </c>
      <c r="H246" s="6">
        <v>8</v>
      </c>
      <c r="I246" s="6">
        <v>20</v>
      </c>
      <c r="J246" s="6">
        <v>36</v>
      </c>
      <c r="K246" s="6">
        <v>6</v>
      </c>
      <c r="L246" s="6" t="s">
        <v>800</v>
      </c>
    </row>
    <row r="247" spans="1:12" ht="18" customHeight="1">
      <c r="A247" s="6">
        <v>245</v>
      </c>
      <c r="C247" s="6" t="s">
        <v>47</v>
      </c>
      <c r="D247" s="6" t="s">
        <v>388</v>
      </c>
      <c r="E247" s="6">
        <v>1</v>
      </c>
      <c r="F247" s="6">
        <v>2</v>
      </c>
      <c r="G247" s="6">
        <v>4</v>
      </c>
      <c r="H247" s="6">
        <v>8</v>
      </c>
      <c r="I247" s="6">
        <v>16</v>
      </c>
      <c r="J247" s="6">
        <v>32</v>
      </c>
      <c r="K247" s="6">
        <v>6</v>
      </c>
      <c r="L247" s="6" t="s">
        <v>801</v>
      </c>
    </row>
    <row r="248" spans="1:12" ht="18" customHeight="1">
      <c r="A248" s="6">
        <v>246</v>
      </c>
      <c r="C248" s="6" t="s">
        <v>47</v>
      </c>
      <c r="D248" s="6" t="s">
        <v>390</v>
      </c>
      <c r="E248" s="6">
        <v>1</v>
      </c>
      <c r="F248" s="6">
        <v>2</v>
      </c>
      <c r="G248" s="6">
        <v>4</v>
      </c>
      <c r="H248" s="6">
        <v>7</v>
      </c>
      <c r="I248" s="6">
        <v>14</v>
      </c>
      <c r="J248" s="6">
        <v>29</v>
      </c>
      <c r="K248" s="6">
        <v>6</v>
      </c>
      <c r="L248" s="6" t="s">
        <v>801</v>
      </c>
    </row>
    <row r="249" spans="1:12" ht="18" customHeight="1">
      <c r="A249" s="6">
        <v>247</v>
      </c>
      <c r="C249" s="6" t="s">
        <v>47</v>
      </c>
      <c r="D249" s="6" t="s">
        <v>391</v>
      </c>
      <c r="E249" s="6">
        <v>1</v>
      </c>
      <c r="F249" s="6">
        <v>2</v>
      </c>
      <c r="G249" s="6">
        <v>4</v>
      </c>
      <c r="H249" s="6">
        <v>8</v>
      </c>
      <c r="I249" s="6">
        <v>16</v>
      </c>
      <c r="J249" s="6">
        <v>32</v>
      </c>
      <c r="K249" s="6">
        <v>6</v>
      </c>
      <c r="L249" s="6" t="s">
        <v>802</v>
      </c>
    </row>
    <row r="250" spans="1:12" ht="18" customHeight="1">
      <c r="A250" s="6">
        <v>248</v>
      </c>
      <c r="C250" s="6" t="s">
        <v>47</v>
      </c>
      <c r="D250" s="6" t="s">
        <v>392</v>
      </c>
      <c r="E250" s="6">
        <v>1</v>
      </c>
      <c r="F250" s="6">
        <v>2</v>
      </c>
      <c r="G250" s="6">
        <v>4</v>
      </c>
      <c r="H250" s="6">
        <v>7</v>
      </c>
      <c r="I250" s="6">
        <v>14</v>
      </c>
      <c r="J250" s="6">
        <v>29</v>
      </c>
      <c r="K250" s="6">
        <v>6</v>
      </c>
      <c r="L250" s="6" t="s">
        <v>802</v>
      </c>
    </row>
    <row r="251" spans="1:12" ht="18" customHeight="1">
      <c r="A251" s="6">
        <v>249</v>
      </c>
      <c r="C251" s="6" t="s">
        <v>47</v>
      </c>
      <c r="D251" s="6" t="s">
        <v>394</v>
      </c>
      <c r="E251" s="6">
        <v>1</v>
      </c>
      <c r="F251" s="6">
        <v>2</v>
      </c>
      <c r="G251" s="6">
        <v>4</v>
      </c>
      <c r="H251" s="6">
        <v>7</v>
      </c>
      <c r="I251" s="6">
        <v>14</v>
      </c>
      <c r="J251" s="6">
        <v>29</v>
      </c>
      <c r="K251" s="6">
        <v>6</v>
      </c>
      <c r="L251" s="6" t="s">
        <v>803</v>
      </c>
    </row>
    <row r="252" spans="1:12" ht="18" customHeight="1">
      <c r="A252" s="6">
        <v>250</v>
      </c>
      <c r="C252" s="6" t="s">
        <v>50</v>
      </c>
      <c r="D252" s="6" t="s">
        <v>395</v>
      </c>
      <c r="E252" s="6">
        <v>1</v>
      </c>
      <c r="F252" s="6">
        <v>2</v>
      </c>
      <c r="G252" s="6">
        <v>3</v>
      </c>
      <c r="H252" s="6">
        <v>6</v>
      </c>
      <c r="I252" s="6">
        <v>14</v>
      </c>
      <c r="J252" s="6">
        <v>27</v>
      </c>
      <c r="K252" s="6">
        <v>6</v>
      </c>
      <c r="L252" s="6" t="s">
        <v>804</v>
      </c>
    </row>
    <row r="253" spans="1:12" ht="18" customHeight="1">
      <c r="A253" s="6">
        <v>251</v>
      </c>
      <c r="C253" s="6" t="s">
        <v>47</v>
      </c>
      <c r="D253" s="6" t="s">
        <v>397</v>
      </c>
      <c r="E253" s="6">
        <v>1</v>
      </c>
      <c r="F253" s="6">
        <v>2</v>
      </c>
      <c r="G253" s="6">
        <v>4</v>
      </c>
      <c r="H253" s="6">
        <v>8</v>
      </c>
      <c r="I253" s="6">
        <v>20</v>
      </c>
      <c r="J253" s="6">
        <v>36</v>
      </c>
      <c r="K253" s="6">
        <v>6</v>
      </c>
      <c r="L253" s="6" t="s">
        <v>805</v>
      </c>
    </row>
    <row r="254" spans="1:12" ht="18" customHeight="1">
      <c r="A254" s="6">
        <v>252</v>
      </c>
      <c r="C254" s="6" t="s">
        <v>47</v>
      </c>
      <c r="D254" s="6" t="s">
        <v>398</v>
      </c>
      <c r="E254" s="6">
        <v>1</v>
      </c>
      <c r="F254" s="6">
        <v>2</v>
      </c>
      <c r="G254" s="6">
        <v>4</v>
      </c>
      <c r="H254" s="6">
        <v>8</v>
      </c>
      <c r="I254" s="6">
        <v>20</v>
      </c>
      <c r="J254" s="6">
        <v>36</v>
      </c>
      <c r="K254" s="6">
        <v>6</v>
      </c>
      <c r="L254" s="6" t="s">
        <v>805</v>
      </c>
    </row>
    <row r="255" spans="1:12" ht="18" customHeight="1">
      <c r="A255" s="6">
        <v>253</v>
      </c>
      <c r="C255" s="6" t="s">
        <v>47</v>
      </c>
      <c r="D255" s="6" t="s">
        <v>399</v>
      </c>
      <c r="E255" s="6">
        <v>1</v>
      </c>
      <c r="F255" s="6">
        <v>2</v>
      </c>
      <c r="G255" s="6">
        <v>4</v>
      </c>
      <c r="H255" s="6">
        <v>7</v>
      </c>
      <c r="I255" s="6">
        <v>14</v>
      </c>
      <c r="J255" s="6">
        <v>29</v>
      </c>
      <c r="K255" s="6">
        <v>6</v>
      </c>
      <c r="L255" s="6" t="s">
        <v>805</v>
      </c>
    </row>
    <row r="256" spans="1:12" ht="18" customHeight="1">
      <c r="A256" s="6">
        <v>254</v>
      </c>
      <c r="C256" s="6" t="s">
        <v>47</v>
      </c>
      <c r="D256" s="6" t="s">
        <v>400</v>
      </c>
      <c r="E256" s="6">
        <v>1</v>
      </c>
      <c r="F256" s="6">
        <v>2</v>
      </c>
      <c r="G256" s="6">
        <v>4</v>
      </c>
      <c r="H256" s="6">
        <v>7</v>
      </c>
      <c r="I256" s="6">
        <v>14</v>
      </c>
      <c r="J256" s="6">
        <v>29</v>
      </c>
      <c r="K256" s="6">
        <v>6</v>
      </c>
      <c r="L256" s="6" t="s">
        <v>806</v>
      </c>
    </row>
    <row r="257" spans="1:12" ht="18" customHeight="1">
      <c r="A257" s="6">
        <v>255</v>
      </c>
      <c r="C257" s="6" t="s">
        <v>47</v>
      </c>
      <c r="D257" s="6" t="s">
        <v>402</v>
      </c>
      <c r="E257" s="6">
        <v>1</v>
      </c>
      <c r="F257" s="6">
        <v>2</v>
      </c>
      <c r="G257" s="6">
        <v>4</v>
      </c>
      <c r="H257" s="6">
        <v>7</v>
      </c>
      <c r="I257" s="6">
        <v>20</v>
      </c>
      <c r="J257" s="6">
        <v>35</v>
      </c>
      <c r="K257" s="6">
        <v>6</v>
      </c>
      <c r="L257" s="6" t="s">
        <v>807</v>
      </c>
    </row>
    <row r="258" spans="1:12" ht="18" customHeight="1">
      <c r="A258" s="6">
        <v>256</v>
      </c>
      <c r="C258" s="6" t="s">
        <v>47</v>
      </c>
      <c r="D258" s="6" t="s">
        <v>404</v>
      </c>
      <c r="E258" s="6">
        <v>1</v>
      </c>
      <c r="F258" s="6">
        <v>2</v>
      </c>
      <c r="G258" s="6">
        <v>4</v>
      </c>
      <c r="H258" s="6">
        <v>8</v>
      </c>
      <c r="I258" s="6">
        <v>20</v>
      </c>
      <c r="J258" s="6">
        <v>36</v>
      </c>
      <c r="K258" s="6">
        <v>6</v>
      </c>
      <c r="L258" s="6" t="s">
        <v>808</v>
      </c>
    </row>
    <row r="259" spans="1:12" ht="18" customHeight="1">
      <c r="A259" s="6">
        <v>257</v>
      </c>
      <c r="C259" s="6" t="s">
        <v>47</v>
      </c>
      <c r="D259" s="6" t="s">
        <v>405</v>
      </c>
      <c r="E259" s="6">
        <v>1</v>
      </c>
      <c r="F259" s="6">
        <v>2</v>
      </c>
      <c r="G259" s="6">
        <v>4</v>
      </c>
      <c r="H259" s="6">
        <v>8</v>
      </c>
      <c r="I259" s="6">
        <v>20</v>
      </c>
      <c r="J259" s="6">
        <v>36</v>
      </c>
      <c r="K259" s="6">
        <v>6</v>
      </c>
      <c r="L259" s="6" t="s">
        <v>808</v>
      </c>
    </row>
    <row r="260" spans="1:12" ht="18" customHeight="1">
      <c r="A260" s="6">
        <v>258</v>
      </c>
      <c r="C260" s="6" t="s">
        <v>47</v>
      </c>
      <c r="D260" s="6" t="s">
        <v>406</v>
      </c>
      <c r="E260" s="6">
        <v>1</v>
      </c>
      <c r="F260" s="6">
        <v>2</v>
      </c>
      <c r="G260" s="6">
        <v>4</v>
      </c>
      <c r="H260" s="6">
        <v>8</v>
      </c>
      <c r="I260" s="6">
        <v>16</v>
      </c>
      <c r="J260" s="6">
        <v>32</v>
      </c>
      <c r="K260" s="6">
        <v>6</v>
      </c>
      <c r="L260" s="6" t="s">
        <v>808</v>
      </c>
    </row>
    <row r="261" spans="1:12" ht="18" customHeight="1">
      <c r="A261" s="6">
        <v>259</v>
      </c>
      <c r="C261" s="6" t="s">
        <v>47</v>
      </c>
      <c r="D261" s="6" t="s">
        <v>407</v>
      </c>
      <c r="E261" s="6">
        <v>1</v>
      </c>
      <c r="F261" s="6">
        <v>2</v>
      </c>
      <c r="G261" s="6">
        <v>4</v>
      </c>
      <c r="H261" s="6">
        <v>8</v>
      </c>
      <c r="I261" s="6">
        <v>16</v>
      </c>
      <c r="J261" s="6">
        <v>32</v>
      </c>
      <c r="K261" s="6">
        <v>6</v>
      </c>
      <c r="L261" s="6" t="s">
        <v>808</v>
      </c>
    </row>
    <row r="262" spans="1:12" ht="18" customHeight="1">
      <c r="A262" s="6">
        <v>260</v>
      </c>
      <c r="B262" s="6">
        <v>84</v>
      </c>
      <c r="C262" s="6" t="s">
        <v>39</v>
      </c>
      <c r="D262" s="6" t="s">
        <v>408</v>
      </c>
      <c r="E262" s="6">
        <v>1</v>
      </c>
      <c r="F262" s="6">
        <v>2</v>
      </c>
      <c r="G262" s="6">
        <v>4</v>
      </c>
      <c r="H262" s="6">
        <v>7</v>
      </c>
      <c r="I262" s="6">
        <v>14</v>
      </c>
      <c r="J262" s="6">
        <v>29</v>
      </c>
      <c r="K262" s="6">
        <v>6</v>
      </c>
      <c r="L262" s="6" t="s">
        <v>809</v>
      </c>
    </row>
    <row r="263" spans="1:12" ht="18" customHeight="1">
      <c r="A263" s="6">
        <v>261</v>
      </c>
      <c r="C263" s="6" t="s">
        <v>47</v>
      </c>
      <c r="D263" s="6" t="s">
        <v>410</v>
      </c>
      <c r="E263" s="6">
        <v>1</v>
      </c>
      <c r="F263" s="6">
        <v>2</v>
      </c>
      <c r="G263" s="6">
        <v>4</v>
      </c>
      <c r="H263" s="6">
        <v>8</v>
      </c>
      <c r="I263" s="6">
        <v>20</v>
      </c>
      <c r="J263" s="6">
        <v>36</v>
      </c>
      <c r="K263" s="6">
        <v>6</v>
      </c>
      <c r="L263" s="6" t="s">
        <v>810</v>
      </c>
    </row>
    <row r="264" spans="1:12" ht="18" customHeight="1">
      <c r="A264" s="6">
        <v>262</v>
      </c>
      <c r="C264" s="6" t="s">
        <v>47</v>
      </c>
      <c r="D264" s="6" t="s">
        <v>412</v>
      </c>
      <c r="E264" s="6">
        <v>1</v>
      </c>
      <c r="F264" s="6">
        <v>2</v>
      </c>
      <c r="G264" s="6">
        <v>4</v>
      </c>
      <c r="H264" s="6">
        <v>8</v>
      </c>
      <c r="I264" s="6">
        <v>20</v>
      </c>
      <c r="J264" s="6">
        <v>36</v>
      </c>
      <c r="K264" s="6">
        <v>6</v>
      </c>
      <c r="L264" s="6" t="s">
        <v>811</v>
      </c>
    </row>
    <row r="265" spans="1:12" ht="18" customHeight="1">
      <c r="A265" s="6">
        <v>263</v>
      </c>
      <c r="C265" s="6" t="s">
        <v>47</v>
      </c>
      <c r="D265" s="6" t="s">
        <v>414</v>
      </c>
      <c r="E265" s="6">
        <v>1</v>
      </c>
      <c r="F265" s="6">
        <v>2</v>
      </c>
      <c r="G265" s="6">
        <v>4</v>
      </c>
      <c r="H265" s="6">
        <v>7</v>
      </c>
      <c r="I265" s="6">
        <v>14</v>
      </c>
      <c r="J265" s="6">
        <v>29</v>
      </c>
      <c r="K265" s="6">
        <v>6</v>
      </c>
      <c r="L265" s="6" t="s">
        <v>811</v>
      </c>
    </row>
    <row r="266" spans="1:12" ht="18" customHeight="1">
      <c r="A266" s="6">
        <v>264</v>
      </c>
      <c r="C266" s="6" t="s">
        <v>47</v>
      </c>
      <c r="D266" s="6" t="s">
        <v>415</v>
      </c>
      <c r="E266" s="6">
        <v>1</v>
      </c>
      <c r="F266" s="6">
        <v>2</v>
      </c>
      <c r="G266" s="6">
        <v>4</v>
      </c>
      <c r="H266" s="6">
        <v>7</v>
      </c>
      <c r="I266" s="6">
        <v>14</v>
      </c>
      <c r="J266" s="6">
        <v>29</v>
      </c>
      <c r="K266" s="6">
        <v>6</v>
      </c>
      <c r="L266" s="6" t="s">
        <v>811</v>
      </c>
    </row>
    <row r="267" spans="1:12" ht="18" customHeight="1">
      <c r="A267" s="6">
        <v>265</v>
      </c>
      <c r="C267" s="6" t="s">
        <v>47</v>
      </c>
      <c r="D267" s="6" t="s">
        <v>417</v>
      </c>
      <c r="E267" s="6">
        <v>1</v>
      </c>
      <c r="F267" s="6">
        <v>2</v>
      </c>
      <c r="G267" s="6">
        <v>4</v>
      </c>
      <c r="H267" s="6">
        <v>8</v>
      </c>
      <c r="I267" s="6">
        <v>20</v>
      </c>
      <c r="J267" s="6">
        <v>36</v>
      </c>
      <c r="K267" s="6">
        <v>6</v>
      </c>
      <c r="L267" s="6" t="s">
        <v>812</v>
      </c>
    </row>
    <row r="268" spans="1:12" ht="18" customHeight="1">
      <c r="A268" s="6">
        <v>266</v>
      </c>
      <c r="C268" s="6" t="s">
        <v>47</v>
      </c>
      <c r="D268" s="6" t="s">
        <v>418</v>
      </c>
      <c r="E268" s="6">
        <v>1</v>
      </c>
      <c r="F268" s="6">
        <v>2</v>
      </c>
      <c r="G268" s="6">
        <v>4</v>
      </c>
      <c r="H268" s="6">
        <v>8</v>
      </c>
      <c r="I268" s="6">
        <v>16</v>
      </c>
      <c r="J268" s="6">
        <v>32</v>
      </c>
      <c r="K268" s="6">
        <v>6</v>
      </c>
      <c r="L268" s="6" t="s">
        <v>812</v>
      </c>
    </row>
    <row r="269" spans="1:12" ht="18" customHeight="1">
      <c r="A269" s="6">
        <v>267</v>
      </c>
      <c r="C269" s="6" t="s">
        <v>47</v>
      </c>
      <c r="D269" s="6" t="s">
        <v>420</v>
      </c>
      <c r="E269" s="6">
        <v>1</v>
      </c>
      <c r="F269" s="6">
        <v>2</v>
      </c>
      <c r="G269" s="6">
        <v>4</v>
      </c>
      <c r="H269" s="6">
        <v>8</v>
      </c>
      <c r="I269" s="6">
        <v>20</v>
      </c>
      <c r="J269" s="6">
        <v>36</v>
      </c>
      <c r="K269" s="6">
        <v>6</v>
      </c>
      <c r="L269" s="6" t="s">
        <v>813</v>
      </c>
    </row>
    <row r="270" spans="1:12" ht="18" customHeight="1">
      <c r="A270" s="6">
        <v>268</v>
      </c>
      <c r="C270" s="6" t="s">
        <v>47</v>
      </c>
      <c r="D270" s="6" t="s">
        <v>422</v>
      </c>
      <c r="E270" s="6">
        <v>1</v>
      </c>
      <c r="F270" s="6">
        <v>2</v>
      </c>
      <c r="G270" s="6">
        <v>4</v>
      </c>
      <c r="H270" s="6">
        <v>8</v>
      </c>
      <c r="I270" s="6">
        <v>16</v>
      </c>
      <c r="J270" s="6">
        <v>32</v>
      </c>
      <c r="K270" s="6">
        <v>6</v>
      </c>
      <c r="L270" s="6" t="s">
        <v>813</v>
      </c>
    </row>
    <row r="271" spans="1:12" ht="18" customHeight="1">
      <c r="A271" s="6">
        <v>269</v>
      </c>
      <c r="C271" s="6" t="s">
        <v>47</v>
      </c>
      <c r="D271" s="6" t="s">
        <v>424</v>
      </c>
      <c r="E271" s="6">
        <v>1</v>
      </c>
      <c r="F271" s="6">
        <v>2</v>
      </c>
      <c r="G271" s="6">
        <v>4</v>
      </c>
      <c r="H271" s="6">
        <v>7</v>
      </c>
      <c r="I271" s="6">
        <v>14</v>
      </c>
      <c r="J271" s="6">
        <v>29</v>
      </c>
      <c r="K271" s="6">
        <v>6</v>
      </c>
      <c r="L271" s="6" t="s">
        <v>813</v>
      </c>
    </row>
    <row r="272" spans="1:12" ht="18" customHeight="1">
      <c r="A272" s="6">
        <v>270</v>
      </c>
      <c r="C272" s="6" t="s">
        <v>50</v>
      </c>
      <c r="D272" s="6" t="s">
        <v>425</v>
      </c>
      <c r="E272" s="6">
        <v>1</v>
      </c>
      <c r="F272" s="6">
        <v>1</v>
      </c>
      <c r="G272" s="6" t="s">
        <v>664</v>
      </c>
      <c r="H272" s="6" t="s">
        <v>664</v>
      </c>
      <c r="I272" s="6" t="s">
        <v>664</v>
      </c>
      <c r="J272" s="6">
        <v>3</v>
      </c>
      <c r="K272" s="6">
        <v>3</v>
      </c>
      <c r="L272" s="6" t="s">
        <v>814</v>
      </c>
    </row>
    <row r="273" spans="1:12" ht="18" customHeight="1">
      <c r="A273" s="6">
        <v>271</v>
      </c>
      <c r="C273" s="6" t="s">
        <v>47</v>
      </c>
      <c r="D273" s="6" t="s">
        <v>426</v>
      </c>
      <c r="E273" s="6">
        <v>1</v>
      </c>
      <c r="F273" s="6">
        <v>2</v>
      </c>
      <c r="G273" s="6">
        <v>4</v>
      </c>
      <c r="H273" s="6">
        <v>8</v>
      </c>
      <c r="I273" s="6">
        <v>20</v>
      </c>
      <c r="J273" s="6">
        <v>36</v>
      </c>
      <c r="K273" s="6">
        <v>6</v>
      </c>
      <c r="L273" s="6" t="s">
        <v>815</v>
      </c>
    </row>
    <row r="274" spans="1:12" ht="18" customHeight="1">
      <c r="A274" s="6">
        <v>272</v>
      </c>
      <c r="C274" s="6" t="s">
        <v>47</v>
      </c>
      <c r="D274" s="6" t="s">
        <v>428</v>
      </c>
      <c r="E274" s="6">
        <v>1</v>
      </c>
      <c r="F274" s="6">
        <v>2</v>
      </c>
      <c r="G274" s="6">
        <v>4</v>
      </c>
      <c r="H274" s="6">
        <v>7</v>
      </c>
      <c r="I274" s="6">
        <v>14</v>
      </c>
      <c r="J274" s="6">
        <v>29</v>
      </c>
      <c r="K274" s="6">
        <v>6</v>
      </c>
      <c r="L274" s="6" t="s">
        <v>815</v>
      </c>
    </row>
    <row r="275" spans="1:12" ht="18" customHeight="1">
      <c r="A275" s="6">
        <v>273</v>
      </c>
      <c r="C275" s="6" t="s">
        <v>47</v>
      </c>
      <c r="D275" s="6" t="s">
        <v>430</v>
      </c>
      <c r="E275" s="6">
        <v>1</v>
      </c>
      <c r="F275" s="6">
        <v>2</v>
      </c>
      <c r="G275" s="6">
        <v>4</v>
      </c>
      <c r="H275" s="6">
        <v>8</v>
      </c>
      <c r="I275" s="6">
        <v>20</v>
      </c>
      <c r="J275" s="6">
        <v>36</v>
      </c>
      <c r="K275" s="6">
        <v>6</v>
      </c>
      <c r="L275" s="6" t="s">
        <v>816</v>
      </c>
    </row>
    <row r="276" spans="1:12" ht="18" customHeight="1">
      <c r="A276" s="6">
        <v>274</v>
      </c>
      <c r="C276" s="6" t="s">
        <v>50</v>
      </c>
      <c r="D276" s="6" t="s">
        <v>431</v>
      </c>
      <c r="E276" s="6">
        <v>1</v>
      </c>
      <c r="F276" s="6">
        <v>1</v>
      </c>
      <c r="G276" s="6" t="s">
        <v>664</v>
      </c>
      <c r="H276" s="6" t="s">
        <v>664</v>
      </c>
      <c r="I276" s="6" t="s">
        <v>664</v>
      </c>
      <c r="J276" s="6">
        <v>3</v>
      </c>
      <c r="K276" s="6">
        <v>3</v>
      </c>
      <c r="L276" s="6" t="s">
        <v>817</v>
      </c>
    </row>
    <row r="277" spans="1:12" ht="18" customHeight="1">
      <c r="A277" s="6">
        <v>275</v>
      </c>
      <c r="C277" s="6" t="s">
        <v>47</v>
      </c>
      <c r="D277" s="6" t="s">
        <v>433</v>
      </c>
      <c r="E277" s="6">
        <v>1</v>
      </c>
      <c r="F277" s="6">
        <v>2</v>
      </c>
      <c r="G277" s="6">
        <v>4</v>
      </c>
      <c r="H277" s="6">
        <v>8</v>
      </c>
      <c r="I277" s="6">
        <v>16</v>
      </c>
      <c r="J277" s="6">
        <v>32</v>
      </c>
      <c r="K277" s="6">
        <v>6</v>
      </c>
      <c r="L277" s="6" t="s">
        <v>816</v>
      </c>
    </row>
    <row r="278" spans="1:12" ht="18" customHeight="1">
      <c r="A278" s="6">
        <v>276</v>
      </c>
      <c r="C278" s="6" t="s">
        <v>47</v>
      </c>
      <c r="D278" s="6" t="s">
        <v>434</v>
      </c>
      <c r="E278" s="6">
        <v>1</v>
      </c>
      <c r="F278" s="6">
        <v>2</v>
      </c>
      <c r="G278" s="6">
        <v>4</v>
      </c>
      <c r="H278" s="6">
        <v>8</v>
      </c>
      <c r="I278" s="6">
        <v>16</v>
      </c>
      <c r="J278" s="6">
        <v>32</v>
      </c>
      <c r="K278" s="6">
        <v>6</v>
      </c>
      <c r="L278" s="6" t="s">
        <v>816</v>
      </c>
    </row>
    <row r="279" spans="1:12" ht="18" customHeight="1">
      <c r="A279" s="6">
        <v>277</v>
      </c>
      <c r="C279" s="6" t="s">
        <v>47</v>
      </c>
      <c r="D279" s="6" t="s">
        <v>436</v>
      </c>
      <c r="E279" s="6">
        <v>1</v>
      </c>
      <c r="F279" s="6">
        <v>2</v>
      </c>
      <c r="G279" s="6">
        <v>4</v>
      </c>
      <c r="H279" s="6">
        <v>7</v>
      </c>
      <c r="I279" s="6">
        <v>14</v>
      </c>
      <c r="J279" s="6">
        <v>29</v>
      </c>
      <c r="K279" s="6">
        <v>6</v>
      </c>
      <c r="L279" s="6" t="s">
        <v>818</v>
      </c>
    </row>
    <row r="280" spans="1:12" ht="18" customHeight="1">
      <c r="A280" s="6">
        <v>278</v>
      </c>
      <c r="C280" s="6" t="s">
        <v>47</v>
      </c>
      <c r="D280" s="6" t="s">
        <v>438</v>
      </c>
      <c r="E280" s="6">
        <v>1</v>
      </c>
      <c r="F280" s="6">
        <v>2</v>
      </c>
      <c r="G280" s="6">
        <v>4</v>
      </c>
      <c r="H280" s="6">
        <v>7</v>
      </c>
      <c r="I280" s="6">
        <v>14</v>
      </c>
      <c r="J280" s="6">
        <v>29</v>
      </c>
      <c r="K280" s="6">
        <v>6</v>
      </c>
      <c r="L280" s="6" t="s">
        <v>818</v>
      </c>
    </row>
    <row r="281" spans="1:12" ht="18" customHeight="1">
      <c r="A281" s="6">
        <v>279</v>
      </c>
      <c r="C281" s="6" t="s">
        <v>47</v>
      </c>
      <c r="D281" s="6" t="s">
        <v>440</v>
      </c>
      <c r="E281" s="6">
        <v>1</v>
      </c>
      <c r="F281" s="6">
        <v>2</v>
      </c>
      <c r="G281" s="6">
        <v>4</v>
      </c>
      <c r="H281" s="6">
        <v>8</v>
      </c>
      <c r="I281" s="6">
        <v>20</v>
      </c>
      <c r="J281" s="6">
        <v>36</v>
      </c>
      <c r="K281" s="6">
        <v>6</v>
      </c>
      <c r="L281" s="6" t="s">
        <v>819</v>
      </c>
    </row>
    <row r="282" spans="1:12" ht="18" customHeight="1">
      <c r="A282" s="6">
        <v>280</v>
      </c>
      <c r="C282" s="6" t="s">
        <v>47</v>
      </c>
      <c r="D282" s="6" t="s">
        <v>441</v>
      </c>
      <c r="E282" s="6">
        <v>1</v>
      </c>
      <c r="F282" s="6">
        <v>2</v>
      </c>
      <c r="G282" s="6">
        <v>4</v>
      </c>
      <c r="H282" s="6">
        <v>8</v>
      </c>
      <c r="I282" s="6">
        <v>20</v>
      </c>
      <c r="J282" s="6">
        <v>36</v>
      </c>
      <c r="K282" s="6">
        <v>6</v>
      </c>
      <c r="L282" s="6" t="s">
        <v>819</v>
      </c>
    </row>
    <row r="283" spans="1:12" ht="18" customHeight="1">
      <c r="A283" s="6">
        <v>281</v>
      </c>
      <c r="C283" s="6" t="s">
        <v>47</v>
      </c>
      <c r="D283" s="6" t="s">
        <v>442</v>
      </c>
      <c r="E283" s="6">
        <v>1</v>
      </c>
      <c r="F283" s="6">
        <v>2</v>
      </c>
      <c r="G283" s="6">
        <v>4</v>
      </c>
      <c r="H283" s="6">
        <v>7</v>
      </c>
      <c r="I283" s="6">
        <v>14</v>
      </c>
      <c r="J283" s="6">
        <v>29</v>
      </c>
      <c r="K283" s="6">
        <v>6</v>
      </c>
      <c r="L283" s="6" t="s">
        <v>820</v>
      </c>
    </row>
    <row r="284" spans="1:12" ht="18" customHeight="1">
      <c r="A284" s="6">
        <v>282</v>
      </c>
      <c r="C284" s="6" t="s">
        <v>47</v>
      </c>
      <c r="D284" s="6" t="s">
        <v>444</v>
      </c>
      <c r="E284" s="6">
        <v>1</v>
      </c>
      <c r="F284" s="6">
        <v>2</v>
      </c>
      <c r="G284" s="6">
        <v>4</v>
      </c>
      <c r="H284" s="6">
        <v>7</v>
      </c>
      <c r="I284" s="6">
        <v>14</v>
      </c>
      <c r="J284" s="6">
        <v>29</v>
      </c>
      <c r="K284" s="6">
        <v>6</v>
      </c>
      <c r="L284" s="6" t="s">
        <v>820</v>
      </c>
    </row>
    <row r="285" spans="1:12" ht="18" customHeight="1">
      <c r="A285" s="6">
        <v>283</v>
      </c>
      <c r="C285" s="6" t="s">
        <v>47</v>
      </c>
      <c r="D285" s="6" t="s">
        <v>446</v>
      </c>
      <c r="E285" s="6">
        <v>1</v>
      </c>
      <c r="F285" s="6">
        <v>2</v>
      </c>
      <c r="G285" s="6">
        <v>4</v>
      </c>
      <c r="H285" s="6">
        <v>8</v>
      </c>
      <c r="I285" s="6">
        <v>16</v>
      </c>
      <c r="J285" s="6">
        <v>32</v>
      </c>
      <c r="K285" s="6">
        <v>6</v>
      </c>
      <c r="L285" s="6" t="s">
        <v>821</v>
      </c>
    </row>
    <row r="286" spans="1:12" ht="18" customHeight="1">
      <c r="A286" s="6">
        <v>284</v>
      </c>
      <c r="C286" s="6" t="s">
        <v>47</v>
      </c>
      <c r="D286" s="6" t="s">
        <v>448</v>
      </c>
      <c r="E286" s="6">
        <v>1</v>
      </c>
      <c r="F286" s="6">
        <v>2</v>
      </c>
      <c r="G286" s="6">
        <v>4</v>
      </c>
      <c r="H286" s="6">
        <v>7</v>
      </c>
      <c r="I286" s="6">
        <v>14</v>
      </c>
      <c r="J286" s="6">
        <v>29</v>
      </c>
      <c r="K286" s="6">
        <v>6</v>
      </c>
      <c r="L286" s="6" t="s">
        <v>822</v>
      </c>
    </row>
    <row r="287" spans="1:12" ht="18" customHeight="1">
      <c r="A287" s="6">
        <v>285</v>
      </c>
      <c r="C287" s="6" t="s">
        <v>47</v>
      </c>
      <c r="D287" s="6" t="s">
        <v>449</v>
      </c>
      <c r="E287" s="6">
        <v>1</v>
      </c>
      <c r="F287" s="6">
        <v>2</v>
      </c>
      <c r="G287" s="6">
        <v>4</v>
      </c>
      <c r="H287" s="6">
        <v>8</v>
      </c>
      <c r="I287" s="6">
        <v>20</v>
      </c>
      <c r="J287" s="6">
        <v>36</v>
      </c>
      <c r="K287" s="6">
        <v>6</v>
      </c>
      <c r="L287" s="6" t="s">
        <v>823</v>
      </c>
    </row>
    <row r="288" spans="1:12" ht="18" customHeight="1">
      <c r="A288" s="6">
        <v>286</v>
      </c>
      <c r="C288" s="6" t="s">
        <v>47</v>
      </c>
      <c r="D288" s="6" t="s">
        <v>451</v>
      </c>
      <c r="E288" s="6">
        <v>1</v>
      </c>
      <c r="F288" s="6">
        <v>2</v>
      </c>
      <c r="G288" s="6">
        <v>4</v>
      </c>
      <c r="H288" s="6">
        <v>8</v>
      </c>
      <c r="I288" s="6">
        <v>20</v>
      </c>
      <c r="J288" s="6">
        <v>36</v>
      </c>
      <c r="K288" s="6">
        <v>6</v>
      </c>
      <c r="L288" s="6" t="s">
        <v>823</v>
      </c>
    </row>
    <row r="289" spans="1:12" ht="18" customHeight="1">
      <c r="A289" s="6">
        <v>287</v>
      </c>
      <c r="C289" s="6" t="s">
        <v>47</v>
      </c>
      <c r="D289" s="6" t="s">
        <v>452</v>
      </c>
      <c r="E289" s="6">
        <v>1</v>
      </c>
      <c r="F289" s="6">
        <v>2</v>
      </c>
      <c r="G289" s="6">
        <v>4</v>
      </c>
      <c r="H289" s="6">
        <v>8</v>
      </c>
      <c r="I289" s="6">
        <v>20</v>
      </c>
      <c r="J289" s="6">
        <v>36</v>
      </c>
      <c r="K289" s="6">
        <v>6</v>
      </c>
      <c r="L289" s="6" t="s">
        <v>824</v>
      </c>
    </row>
    <row r="290" spans="1:12" ht="18" customHeight="1">
      <c r="A290" s="6">
        <v>288</v>
      </c>
      <c r="C290" s="6" t="s">
        <v>47</v>
      </c>
      <c r="D290" s="6" t="s">
        <v>454</v>
      </c>
      <c r="E290" s="6">
        <v>1</v>
      </c>
      <c r="F290" s="6">
        <v>2</v>
      </c>
      <c r="G290" s="6">
        <v>4</v>
      </c>
      <c r="H290" s="6">
        <v>8</v>
      </c>
      <c r="I290" s="6">
        <v>16</v>
      </c>
      <c r="J290" s="6">
        <v>32</v>
      </c>
      <c r="K290" s="6">
        <v>6</v>
      </c>
      <c r="L290" s="6" t="s">
        <v>824</v>
      </c>
    </row>
    <row r="291" spans="1:12" ht="18" customHeight="1">
      <c r="A291" s="6">
        <v>289</v>
      </c>
      <c r="C291" s="6" t="s">
        <v>50</v>
      </c>
      <c r="D291" s="6" t="s">
        <v>456</v>
      </c>
      <c r="E291" s="6">
        <v>1</v>
      </c>
      <c r="F291" s="6">
        <v>1</v>
      </c>
      <c r="G291" s="6" t="s">
        <v>664</v>
      </c>
      <c r="H291" s="6" t="s">
        <v>664</v>
      </c>
      <c r="I291" s="6" t="s">
        <v>664</v>
      </c>
      <c r="J291" s="6">
        <v>3</v>
      </c>
      <c r="K291" s="6">
        <v>3</v>
      </c>
      <c r="L291" s="6" t="s">
        <v>825</v>
      </c>
    </row>
    <row r="292" spans="1:12" ht="18" customHeight="1">
      <c r="A292" s="6">
        <v>290</v>
      </c>
      <c r="C292" s="6" t="s">
        <v>47</v>
      </c>
      <c r="D292" s="6" t="s">
        <v>458</v>
      </c>
      <c r="E292" s="6">
        <v>1</v>
      </c>
      <c r="F292" s="6">
        <v>2</v>
      </c>
      <c r="G292" s="6">
        <v>4</v>
      </c>
      <c r="H292" s="6">
        <v>8</v>
      </c>
      <c r="I292" s="6">
        <v>20</v>
      </c>
      <c r="J292" s="6">
        <v>36</v>
      </c>
      <c r="K292" s="6">
        <v>6</v>
      </c>
      <c r="L292" s="6" t="s">
        <v>826</v>
      </c>
    </row>
    <row r="293" spans="1:12" ht="18" customHeight="1">
      <c r="A293" s="6">
        <v>291</v>
      </c>
      <c r="C293" s="6" t="s">
        <v>47</v>
      </c>
      <c r="D293" s="6" t="s">
        <v>459</v>
      </c>
      <c r="E293" s="6">
        <v>1</v>
      </c>
      <c r="F293" s="6">
        <v>2</v>
      </c>
      <c r="G293" s="6">
        <v>4</v>
      </c>
      <c r="H293" s="6">
        <v>8</v>
      </c>
      <c r="I293" s="6">
        <v>16</v>
      </c>
      <c r="J293" s="6">
        <v>32</v>
      </c>
      <c r="K293" s="6">
        <v>6</v>
      </c>
      <c r="L293" s="6" t="s">
        <v>826</v>
      </c>
    </row>
    <row r="294" spans="1:12" ht="18" customHeight="1">
      <c r="A294" s="6">
        <v>292</v>
      </c>
      <c r="C294" s="6" t="s">
        <v>47</v>
      </c>
      <c r="D294" s="6" t="s">
        <v>460</v>
      </c>
      <c r="E294" s="6">
        <v>1</v>
      </c>
      <c r="F294" s="6">
        <v>2</v>
      </c>
      <c r="G294" s="6">
        <v>4</v>
      </c>
      <c r="H294" s="6">
        <v>8</v>
      </c>
      <c r="I294" s="6">
        <v>16</v>
      </c>
      <c r="J294" s="6">
        <v>32</v>
      </c>
      <c r="K294" s="6">
        <v>6</v>
      </c>
      <c r="L294" s="6" t="s">
        <v>827</v>
      </c>
    </row>
    <row r="295" spans="1:12" ht="18" customHeight="1">
      <c r="A295" s="6">
        <v>293</v>
      </c>
      <c r="B295" s="6">
        <v>85</v>
      </c>
      <c r="C295" s="6" t="s">
        <v>39</v>
      </c>
      <c r="D295" s="6" t="s">
        <v>462</v>
      </c>
      <c r="E295" s="6">
        <v>1</v>
      </c>
      <c r="F295" s="6">
        <v>2</v>
      </c>
      <c r="G295" s="6">
        <v>4</v>
      </c>
      <c r="H295" s="6">
        <v>7</v>
      </c>
      <c r="I295" s="6">
        <v>14</v>
      </c>
      <c r="J295" s="6">
        <v>29</v>
      </c>
      <c r="K295" s="6">
        <v>6</v>
      </c>
      <c r="L295" s="6" t="s">
        <v>828</v>
      </c>
    </row>
    <row r="296" spans="1:12" ht="18" customHeight="1">
      <c r="A296" s="6">
        <v>294</v>
      </c>
      <c r="B296" s="6">
        <v>86</v>
      </c>
      <c r="C296" s="6" t="s">
        <v>39</v>
      </c>
      <c r="D296" s="6" t="s">
        <v>464</v>
      </c>
      <c r="E296" s="6">
        <v>1</v>
      </c>
      <c r="F296" s="6">
        <v>2</v>
      </c>
      <c r="G296" s="6">
        <v>4</v>
      </c>
      <c r="H296" s="6">
        <v>8</v>
      </c>
      <c r="I296" s="6">
        <v>16</v>
      </c>
      <c r="J296" s="6">
        <v>32</v>
      </c>
      <c r="K296" s="6">
        <v>6</v>
      </c>
      <c r="L296" s="6" t="s">
        <v>829</v>
      </c>
    </row>
    <row r="297" spans="1:12" ht="18" customHeight="1">
      <c r="A297" s="6">
        <v>295</v>
      </c>
      <c r="B297" s="6">
        <v>87</v>
      </c>
      <c r="C297" s="6" t="s">
        <v>39</v>
      </c>
      <c r="D297" s="6" t="s">
        <v>466</v>
      </c>
      <c r="E297" s="6">
        <v>1</v>
      </c>
      <c r="F297" s="6">
        <v>2</v>
      </c>
      <c r="G297" s="6">
        <v>4</v>
      </c>
      <c r="H297" s="6">
        <v>7</v>
      </c>
      <c r="I297" s="6">
        <v>14</v>
      </c>
      <c r="J297" s="6">
        <v>29</v>
      </c>
      <c r="K297" s="6">
        <v>6</v>
      </c>
      <c r="L297" s="6" t="s">
        <v>829</v>
      </c>
    </row>
    <row r="298" spans="1:12" ht="18" customHeight="1">
      <c r="A298" s="6">
        <v>296</v>
      </c>
      <c r="C298" s="6" t="s">
        <v>47</v>
      </c>
      <c r="D298" s="6" t="s">
        <v>467</v>
      </c>
      <c r="E298" s="6">
        <v>1</v>
      </c>
      <c r="F298" s="6">
        <v>2</v>
      </c>
      <c r="G298" s="6">
        <v>4</v>
      </c>
      <c r="H298" s="6">
        <v>7</v>
      </c>
      <c r="I298" s="6">
        <v>14</v>
      </c>
      <c r="J298" s="6">
        <v>29</v>
      </c>
      <c r="K298" s="6">
        <v>6</v>
      </c>
      <c r="L298" s="6" t="s">
        <v>830</v>
      </c>
    </row>
    <row r="299" spans="1:12" ht="18" customHeight="1">
      <c r="A299" s="6">
        <v>297</v>
      </c>
      <c r="C299" s="6" t="s">
        <v>47</v>
      </c>
      <c r="D299" s="6" t="s">
        <v>468</v>
      </c>
      <c r="E299" s="6">
        <v>1</v>
      </c>
      <c r="F299" s="6">
        <v>2</v>
      </c>
      <c r="G299" s="6">
        <v>4</v>
      </c>
      <c r="H299" s="6">
        <v>8</v>
      </c>
      <c r="I299" s="6">
        <v>20</v>
      </c>
      <c r="J299" s="6">
        <v>36</v>
      </c>
      <c r="K299" s="6">
        <v>6</v>
      </c>
      <c r="L299" s="6" t="s">
        <v>831</v>
      </c>
    </row>
    <row r="300" spans="1:12" ht="18" customHeight="1">
      <c r="A300" s="6">
        <v>298</v>
      </c>
      <c r="C300" s="6" t="s">
        <v>47</v>
      </c>
      <c r="D300" s="6" t="s">
        <v>470</v>
      </c>
      <c r="E300" s="6">
        <v>1</v>
      </c>
      <c r="F300" s="6">
        <v>2</v>
      </c>
      <c r="G300" s="6">
        <v>4</v>
      </c>
      <c r="H300" s="6">
        <v>7</v>
      </c>
      <c r="I300" s="6">
        <v>14</v>
      </c>
      <c r="J300" s="6">
        <v>29</v>
      </c>
      <c r="K300" s="6">
        <v>6</v>
      </c>
      <c r="L300" s="6" t="s">
        <v>831</v>
      </c>
    </row>
    <row r="301" spans="1:12" ht="18" customHeight="1">
      <c r="A301" s="6">
        <v>299</v>
      </c>
      <c r="B301" s="6">
        <v>88</v>
      </c>
      <c r="C301" s="6" t="s">
        <v>39</v>
      </c>
      <c r="D301" s="6" t="s">
        <v>472</v>
      </c>
      <c r="E301" s="6">
        <v>1</v>
      </c>
      <c r="F301" s="6">
        <v>2</v>
      </c>
      <c r="G301" s="6">
        <v>4</v>
      </c>
      <c r="H301" s="6">
        <v>7</v>
      </c>
      <c r="I301" s="6">
        <v>14</v>
      </c>
      <c r="J301" s="6">
        <v>29</v>
      </c>
      <c r="K301" s="6">
        <v>6</v>
      </c>
      <c r="L301" s="6" t="s">
        <v>832</v>
      </c>
    </row>
    <row r="302" spans="1:12" ht="18" customHeight="1">
      <c r="A302" s="6">
        <v>300</v>
      </c>
      <c r="C302" s="6" t="s">
        <v>47</v>
      </c>
      <c r="D302" s="6" t="s">
        <v>473</v>
      </c>
      <c r="E302" s="6">
        <v>1</v>
      </c>
      <c r="F302" s="6">
        <v>2</v>
      </c>
      <c r="G302" s="6">
        <v>4</v>
      </c>
      <c r="H302" s="6">
        <v>8</v>
      </c>
      <c r="I302" s="6">
        <v>16</v>
      </c>
      <c r="J302" s="6">
        <v>32</v>
      </c>
      <c r="K302" s="6">
        <v>6</v>
      </c>
      <c r="L302" s="6" t="s">
        <v>833</v>
      </c>
    </row>
    <row r="303" spans="1:12" ht="18" customHeight="1">
      <c r="A303" s="6">
        <v>301</v>
      </c>
      <c r="C303" s="6" t="s">
        <v>47</v>
      </c>
      <c r="D303" s="6" t="s">
        <v>474</v>
      </c>
      <c r="E303" s="6">
        <v>1</v>
      </c>
      <c r="F303" s="6">
        <v>2</v>
      </c>
      <c r="G303" s="6">
        <v>4</v>
      </c>
      <c r="H303" s="6">
        <v>8</v>
      </c>
      <c r="I303" s="6">
        <v>16</v>
      </c>
      <c r="J303" s="6">
        <v>32</v>
      </c>
      <c r="K303" s="6">
        <v>6</v>
      </c>
      <c r="L303" s="6" t="s">
        <v>833</v>
      </c>
    </row>
    <row r="304" spans="1:12" ht="18" customHeight="1">
      <c r="A304" s="6">
        <v>302</v>
      </c>
      <c r="C304" s="6" t="s">
        <v>47</v>
      </c>
      <c r="D304" s="6" t="s">
        <v>475</v>
      </c>
      <c r="E304" s="6">
        <v>1</v>
      </c>
      <c r="F304" s="6">
        <v>2</v>
      </c>
      <c r="G304" s="6">
        <v>4</v>
      </c>
      <c r="H304" s="6">
        <v>8</v>
      </c>
      <c r="I304" s="6">
        <v>20</v>
      </c>
      <c r="J304" s="6">
        <v>36</v>
      </c>
      <c r="K304" s="6">
        <v>6</v>
      </c>
      <c r="L304" s="6" t="s">
        <v>834</v>
      </c>
    </row>
    <row r="305" spans="1:12" ht="18" customHeight="1">
      <c r="A305" s="6">
        <v>303</v>
      </c>
      <c r="C305" s="6" t="s">
        <v>47</v>
      </c>
      <c r="D305" s="6" t="s">
        <v>477</v>
      </c>
      <c r="E305" s="6">
        <v>1</v>
      </c>
      <c r="F305" s="6">
        <v>2</v>
      </c>
      <c r="G305" s="6">
        <v>4</v>
      </c>
      <c r="H305" s="6">
        <v>8</v>
      </c>
      <c r="I305" s="6">
        <v>16</v>
      </c>
      <c r="J305" s="6">
        <v>32</v>
      </c>
      <c r="K305" s="6">
        <v>6</v>
      </c>
      <c r="L305" s="6" t="s">
        <v>834</v>
      </c>
    </row>
    <row r="306" spans="1:12" ht="18" customHeight="1">
      <c r="A306" s="6">
        <v>304</v>
      </c>
      <c r="C306" s="6" t="s">
        <v>47</v>
      </c>
      <c r="D306" s="6" t="s">
        <v>479</v>
      </c>
      <c r="E306" s="6">
        <v>1</v>
      </c>
      <c r="F306" s="6">
        <v>2</v>
      </c>
      <c r="G306" s="6">
        <v>4</v>
      </c>
      <c r="H306" s="6">
        <v>8</v>
      </c>
      <c r="I306" s="6">
        <v>16</v>
      </c>
      <c r="J306" s="6">
        <v>32</v>
      </c>
      <c r="K306" s="6">
        <v>6</v>
      </c>
      <c r="L306" s="6" t="s">
        <v>834</v>
      </c>
    </row>
    <row r="307" spans="1:12" ht="18" customHeight="1">
      <c r="A307" s="6">
        <v>305</v>
      </c>
      <c r="C307" s="6" t="s">
        <v>47</v>
      </c>
      <c r="D307" s="6" t="s">
        <v>480</v>
      </c>
      <c r="E307" s="6">
        <v>1</v>
      </c>
      <c r="F307" s="6">
        <v>2</v>
      </c>
      <c r="G307" s="6">
        <v>4</v>
      </c>
      <c r="H307" s="6">
        <v>8</v>
      </c>
      <c r="I307" s="6">
        <v>16</v>
      </c>
      <c r="J307" s="6">
        <v>32</v>
      </c>
      <c r="K307" s="6">
        <v>6</v>
      </c>
      <c r="L307" s="6" t="s">
        <v>835</v>
      </c>
    </row>
    <row r="308" spans="1:12" ht="18" customHeight="1">
      <c r="A308" s="6">
        <v>306</v>
      </c>
      <c r="C308" s="6" t="s">
        <v>47</v>
      </c>
      <c r="D308" s="6" t="s">
        <v>481</v>
      </c>
      <c r="E308" s="6">
        <v>1</v>
      </c>
      <c r="F308" s="6">
        <v>2</v>
      </c>
      <c r="G308" s="6">
        <v>4</v>
      </c>
      <c r="H308" s="6">
        <v>7</v>
      </c>
      <c r="I308" s="6">
        <v>14</v>
      </c>
      <c r="J308" s="6">
        <v>29</v>
      </c>
      <c r="K308" s="6">
        <v>6</v>
      </c>
      <c r="L308" s="6" t="s">
        <v>835</v>
      </c>
    </row>
    <row r="309" spans="1:12" ht="18" customHeight="1">
      <c r="A309" s="6">
        <v>307</v>
      </c>
      <c r="C309" s="6" t="s">
        <v>47</v>
      </c>
      <c r="D309" s="6" t="s">
        <v>482</v>
      </c>
      <c r="E309" s="6">
        <v>1</v>
      </c>
      <c r="F309" s="6">
        <v>2</v>
      </c>
      <c r="G309" s="6">
        <v>4</v>
      </c>
      <c r="H309" s="6">
        <v>8</v>
      </c>
      <c r="I309" s="6">
        <v>20</v>
      </c>
      <c r="J309" s="6">
        <v>36</v>
      </c>
      <c r="K309" s="6">
        <v>6</v>
      </c>
      <c r="L309" s="6" t="s">
        <v>836</v>
      </c>
    </row>
    <row r="310" spans="1:12" ht="18" customHeight="1">
      <c r="A310" s="6">
        <v>308</v>
      </c>
      <c r="C310" s="6" t="s">
        <v>47</v>
      </c>
      <c r="D310" s="6" t="s">
        <v>484</v>
      </c>
      <c r="E310" s="6">
        <v>1</v>
      </c>
      <c r="F310" s="6">
        <v>2</v>
      </c>
      <c r="G310" s="6">
        <v>4</v>
      </c>
      <c r="H310" s="6">
        <v>8</v>
      </c>
      <c r="I310" s="6">
        <v>16</v>
      </c>
      <c r="J310" s="6">
        <v>32</v>
      </c>
      <c r="K310" s="6">
        <v>6</v>
      </c>
      <c r="L310" s="6" t="s">
        <v>836</v>
      </c>
    </row>
    <row r="311" spans="1:12" ht="18" customHeight="1">
      <c r="A311" s="6">
        <v>309</v>
      </c>
      <c r="C311" s="6" t="s">
        <v>47</v>
      </c>
      <c r="D311" s="6" t="s">
        <v>486</v>
      </c>
      <c r="E311" s="6">
        <v>1</v>
      </c>
      <c r="F311" s="6">
        <v>2</v>
      </c>
      <c r="G311" s="6">
        <v>4</v>
      </c>
      <c r="H311" s="6">
        <v>7</v>
      </c>
      <c r="I311" s="6">
        <v>14</v>
      </c>
      <c r="J311" s="6">
        <v>29</v>
      </c>
      <c r="K311" s="6">
        <v>6</v>
      </c>
      <c r="L311" s="6" t="s">
        <v>837</v>
      </c>
    </row>
    <row r="312" spans="1:12" ht="18" customHeight="1">
      <c r="A312" s="6">
        <v>310</v>
      </c>
      <c r="C312" s="6" t="s">
        <v>47</v>
      </c>
      <c r="D312" s="6" t="s">
        <v>487</v>
      </c>
      <c r="E312" s="6">
        <v>1</v>
      </c>
      <c r="F312" s="6">
        <v>2</v>
      </c>
      <c r="G312" s="6">
        <v>4</v>
      </c>
      <c r="H312" s="6">
        <v>7</v>
      </c>
      <c r="I312" s="6">
        <v>14</v>
      </c>
      <c r="J312" s="6">
        <v>29</v>
      </c>
      <c r="K312" s="6">
        <v>6</v>
      </c>
      <c r="L312" s="6" t="s">
        <v>837</v>
      </c>
    </row>
    <row r="313" spans="1:12" ht="18" customHeight="1">
      <c r="A313" s="6">
        <v>311</v>
      </c>
      <c r="C313" s="6" t="s">
        <v>47</v>
      </c>
      <c r="D313" s="6" t="s">
        <v>488</v>
      </c>
      <c r="E313" s="6">
        <v>1</v>
      </c>
      <c r="F313" s="6">
        <v>2</v>
      </c>
      <c r="G313" s="6">
        <v>4</v>
      </c>
      <c r="H313" s="6">
        <v>8</v>
      </c>
      <c r="I313" s="6">
        <v>20</v>
      </c>
      <c r="J313" s="6">
        <v>36</v>
      </c>
      <c r="K313" s="6">
        <v>6</v>
      </c>
      <c r="L313" s="6" t="s">
        <v>838</v>
      </c>
    </row>
    <row r="314" spans="1:12" ht="18" customHeight="1">
      <c r="A314" s="6">
        <v>312</v>
      </c>
      <c r="C314" s="6" t="s">
        <v>47</v>
      </c>
      <c r="D314" s="6" t="s">
        <v>490</v>
      </c>
      <c r="E314" s="6">
        <v>1</v>
      </c>
      <c r="F314" s="6">
        <v>2</v>
      </c>
      <c r="G314" s="6">
        <v>4</v>
      </c>
      <c r="H314" s="6">
        <v>8</v>
      </c>
      <c r="I314" s="6">
        <v>20</v>
      </c>
      <c r="J314" s="6">
        <v>36</v>
      </c>
      <c r="K314" s="6">
        <v>6</v>
      </c>
      <c r="L314" s="6" t="s">
        <v>839</v>
      </c>
    </row>
    <row r="315" spans="1:12" ht="18" customHeight="1">
      <c r="A315" s="6">
        <v>313</v>
      </c>
      <c r="C315" s="6" t="s">
        <v>47</v>
      </c>
      <c r="D315" s="6" t="s">
        <v>492</v>
      </c>
      <c r="E315" s="6">
        <v>1</v>
      </c>
      <c r="F315" s="6">
        <v>2</v>
      </c>
      <c r="G315" s="6">
        <v>4</v>
      </c>
      <c r="H315" s="6">
        <v>8</v>
      </c>
      <c r="I315" s="6">
        <v>16</v>
      </c>
      <c r="J315" s="6">
        <v>32</v>
      </c>
      <c r="K315" s="6">
        <v>6</v>
      </c>
      <c r="L315" s="6" t="s">
        <v>839</v>
      </c>
    </row>
    <row r="316" spans="1:12" ht="18" customHeight="1">
      <c r="A316" s="6">
        <v>314</v>
      </c>
      <c r="C316" s="6" t="s">
        <v>47</v>
      </c>
      <c r="D316" s="6" t="s">
        <v>494</v>
      </c>
      <c r="E316" s="6">
        <v>1</v>
      </c>
      <c r="F316" s="6">
        <v>2</v>
      </c>
      <c r="G316" s="6">
        <v>4</v>
      </c>
      <c r="H316" s="6">
        <v>8</v>
      </c>
      <c r="I316" s="6">
        <v>16</v>
      </c>
      <c r="J316" s="6">
        <v>32</v>
      </c>
      <c r="K316" s="6">
        <v>6</v>
      </c>
      <c r="L316" s="6" t="s">
        <v>839</v>
      </c>
    </row>
    <row r="317" spans="1:12" ht="18" customHeight="1">
      <c r="A317" s="6">
        <v>315</v>
      </c>
      <c r="B317" s="6">
        <v>89</v>
      </c>
      <c r="C317" s="6" t="s">
        <v>39</v>
      </c>
      <c r="D317" s="6" t="s">
        <v>495</v>
      </c>
      <c r="E317" s="6">
        <v>1</v>
      </c>
      <c r="F317" s="6">
        <v>2</v>
      </c>
      <c r="G317" s="6">
        <v>2</v>
      </c>
      <c r="H317" s="6">
        <v>3</v>
      </c>
      <c r="I317" s="6">
        <v>3</v>
      </c>
      <c r="J317" s="6">
        <v>12</v>
      </c>
      <c r="K317" s="6">
        <v>6</v>
      </c>
      <c r="L317" s="6" t="s">
        <v>840</v>
      </c>
    </row>
    <row r="318" spans="1:12" ht="18" customHeight="1">
      <c r="A318" s="6">
        <v>316</v>
      </c>
      <c r="C318" s="6" t="s">
        <v>47</v>
      </c>
      <c r="D318" s="6" t="s">
        <v>496</v>
      </c>
      <c r="E318" s="6">
        <v>1</v>
      </c>
      <c r="F318" s="6">
        <v>2</v>
      </c>
      <c r="G318" s="6">
        <v>4</v>
      </c>
      <c r="H318" s="6">
        <v>8</v>
      </c>
      <c r="I318" s="6">
        <v>20</v>
      </c>
      <c r="J318" s="6">
        <v>36</v>
      </c>
      <c r="K318" s="6">
        <v>6</v>
      </c>
      <c r="L318" s="6" t="s">
        <v>841</v>
      </c>
    </row>
    <row r="319" spans="1:12" ht="18" customHeight="1">
      <c r="A319" s="6">
        <v>317</v>
      </c>
      <c r="C319" s="6" t="s">
        <v>47</v>
      </c>
      <c r="D319" s="6" t="s">
        <v>497</v>
      </c>
      <c r="E319" s="6">
        <v>1</v>
      </c>
      <c r="F319" s="6">
        <v>2</v>
      </c>
      <c r="G319" s="6">
        <v>4</v>
      </c>
      <c r="H319" s="6">
        <v>7</v>
      </c>
      <c r="I319" s="6">
        <v>14</v>
      </c>
      <c r="J319" s="6">
        <v>29</v>
      </c>
      <c r="K319" s="6">
        <v>6</v>
      </c>
      <c r="L319" s="6" t="s">
        <v>841</v>
      </c>
    </row>
    <row r="320" spans="1:12" ht="18" customHeight="1">
      <c r="A320" s="6">
        <v>318</v>
      </c>
      <c r="C320" s="6" t="s">
        <v>47</v>
      </c>
      <c r="D320" s="6" t="s">
        <v>498</v>
      </c>
      <c r="E320" s="6">
        <v>1</v>
      </c>
      <c r="F320" s="6">
        <v>2</v>
      </c>
      <c r="G320" s="6">
        <v>4</v>
      </c>
      <c r="H320" s="6">
        <v>8</v>
      </c>
      <c r="I320" s="6">
        <v>20</v>
      </c>
      <c r="J320" s="6">
        <v>36</v>
      </c>
      <c r="K320" s="6">
        <v>6</v>
      </c>
      <c r="L320" s="6" t="s">
        <v>842</v>
      </c>
    </row>
    <row r="321" spans="1:12" ht="18" customHeight="1">
      <c r="A321" s="6">
        <v>319</v>
      </c>
      <c r="C321" s="6" t="s">
        <v>47</v>
      </c>
      <c r="D321" s="6" t="s">
        <v>500</v>
      </c>
      <c r="E321" s="6">
        <v>1</v>
      </c>
      <c r="F321" s="6">
        <v>2</v>
      </c>
      <c r="G321" s="6">
        <v>4</v>
      </c>
      <c r="H321" s="6">
        <v>8</v>
      </c>
      <c r="I321" s="6">
        <v>16</v>
      </c>
      <c r="J321" s="6">
        <v>32</v>
      </c>
      <c r="K321" s="6">
        <v>6</v>
      </c>
      <c r="L321" s="6" t="s">
        <v>842</v>
      </c>
    </row>
    <row r="322" spans="1:12" ht="18" customHeight="1">
      <c r="A322" s="6">
        <v>320</v>
      </c>
      <c r="C322" s="6" t="s">
        <v>47</v>
      </c>
      <c r="D322" s="6" t="s">
        <v>501</v>
      </c>
      <c r="E322" s="6">
        <v>1</v>
      </c>
      <c r="F322" s="6">
        <v>2</v>
      </c>
      <c r="G322" s="6">
        <v>4</v>
      </c>
      <c r="H322" s="6">
        <v>8</v>
      </c>
      <c r="I322" s="6">
        <v>16</v>
      </c>
      <c r="J322" s="6">
        <v>32</v>
      </c>
      <c r="K322" s="6">
        <v>6</v>
      </c>
      <c r="L322" s="6" t="s">
        <v>842</v>
      </c>
    </row>
    <row r="323" spans="1:12" ht="18" customHeight="1">
      <c r="A323" s="6">
        <v>321</v>
      </c>
      <c r="C323" s="6" t="s">
        <v>47</v>
      </c>
      <c r="D323" s="6" t="s">
        <v>503</v>
      </c>
      <c r="E323" s="6">
        <v>1</v>
      </c>
      <c r="F323" s="6">
        <v>2</v>
      </c>
      <c r="G323" s="6">
        <v>4</v>
      </c>
      <c r="H323" s="6">
        <v>8</v>
      </c>
      <c r="I323" s="6">
        <v>20</v>
      </c>
      <c r="J323" s="6">
        <v>36</v>
      </c>
      <c r="K323" s="6">
        <v>6</v>
      </c>
      <c r="L323" s="6" t="s">
        <v>843</v>
      </c>
    </row>
    <row r="324" spans="1:12" ht="18" customHeight="1">
      <c r="A324" s="6">
        <v>322</v>
      </c>
      <c r="B324" s="6">
        <v>90</v>
      </c>
      <c r="C324" s="6" t="s">
        <v>39</v>
      </c>
      <c r="D324" s="6" t="s">
        <v>504</v>
      </c>
      <c r="E324" s="6">
        <v>1</v>
      </c>
      <c r="F324" s="6">
        <v>2</v>
      </c>
      <c r="G324" s="6">
        <v>4</v>
      </c>
      <c r="H324" s="6">
        <v>7</v>
      </c>
      <c r="I324" s="6">
        <v>14</v>
      </c>
      <c r="J324" s="6">
        <v>29</v>
      </c>
      <c r="K324" s="6">
        <v>6</v>
      </c>
      <c r="L324" s="6" t="s">
        <v>844</v>
      </c>
    </row>
    <row r="325" spans="1:12" ht="18" customHeight="1">
      <c r="A325" s="6">
        <v>323</v>
      </c>
      <c r="B325" s="6">
        <v>91</v>
      </c>
      <c r="C325" s="6" t="s">
        <v>39</v>
      </c>
      <c r="D325" s="6" t="s">
        <v>506</v>
      </c>
      <c r="E325" s="6">
        <v>1</v>
      </c>
      <c r="F325" s="6">
        <v>2</v>
      </c>
      <c r="G325" s="6">
        <v>4</v>
      </c>
      <c r="H325" s="6">
        <v>8</v>
      </c>
      <c r="I325" s="6">
        <v>16</v>
      </c>
      <c r="J325" s="6">
        <v>32</v>
      </c>
      <c r="K325" s="6">
        <v>6</v>
      </c>
      <c r="L325" s="6" t="s">
        <v>844</v>
      </c>
    </row>
    <row r="326" spans="1:12" ht="18" customHeight="1">
      <c r="A326" s="6">
        <v>324</v>
      </c>
      <c r="C326" s="6" t="s">
        <v>47</v>
      </c>
      <c r="D326" s="6" t="s">
        <v>507</v>
      </c>
      <c r="E326" s="6">
        <v>1</v>
      </c>
      <c r="F326" s="6">
        <v>2</v>
      </c>
      <c r="G326" s="6">
        <v>4</v>
      </c>
      <c r="H326" s="6">
        <v>8</v>
      </c>
      <c r="I326" s="6">
        <v>20</v>
      </c>
      <c r="J326" s="6">
        <v>36</v>
      </c>
      <c r="K326" s="6">
        <v>6</v>
      </c>
      <c r="L326" s="6" t="s">
        <v>845</v>
      </c>
    </row>
    <row r="327" spans="1:12" ht="18" customHeight="1">
      <c r="A327" s="6">
        <v>325</v>
      </c>
      <c r="C327" s="6" t="s">
        <v>47</v>
      </c>
      <c r="D327" s="6" t="s">
        <v>508</v>
      </c>
      <c r="E327" s="6">
        <v>1</v>
      </c>
      <c r="F327" s="6">
        <v>2</v>
      </c>
      <c r="G327" s="6">
        <v>4</v>
      </c>
      <c r="H327" s="6">
        <v>8</v>
      </c>
      <c r="I327" s="6">
        <v>20</v>
      </c>
      <c r="J327" s="6">
        <v>36</v>
      </c>
      <c r="K327" s="6">
        <v>6</v>
      </c>
      <c r="L327" s="6" t="s">
        <v>845</v>
      </c>
    </row>
    <row r="328" spans="1:12" ht="18" customHeight="1">
      <c r="A328" s="6">
        <v>326</v>
      </c>
      <c r="C328" s="6" t="s">
        <v>47</v>
      </c>
      <c r="D328" s="6" t="s">
        <v>509</v>
      </c>
      <c r="E328" s="6">
        <v>1</v>
      </c>
      <c r="F328" s="6">
        <v>2</v>
      </c>
      <c r="G328" s="6">
        <v>4</v>
      </c>
      <c r="H328" s="6">
        <v>7</v>
      </c>
      <c r="I328" s="6">
        <v>14</v>
      </c>
      <c r="J328" s="6">
        <v>29</v>
      </c>
      <c r="K328" s="6">
        <v>6</v>
      </c>
      <c r="L328" s="6" t="s">
        <v>845</v>
      </c>
    </row>
    <row r="329" spans="1:12" ht="18" customHeight="1">
      <c r="A329" s="6">
        <v>327</v>
      </c>
      <c r="C329" s="6" t="s">
        <v>47</v>
      </c>
      <c r="D329" s="6" t="s">
        <v>510</v>
      </c>
      <c r="E329" s="6">
        <v>1</v>
      </c>
      <c r="F329" s="6">
        <v>2</v>
      </c>
      <c r="G329" s="6">
        <v>4</v>
      </c>
      <c r="H329" s="6">
        <v>8</v>
      </c>
      <c r="I329" s="6">
        <v>16</v>
      </c>
      <c r="J329" s="6">
        <v>32</v>
      </c>
      <c r="K329" s="6">
        <v>6</v>
      </c>
      <c r="L329" s="6" t="s">
        <v>846</v>
      </c>
    </row>
    <row r="330" spans="1:12" ht="18" customHeight="1">
      <c r="A330" s="6">
        <v>328</v>
      </c>
      <c r="C330" s="6" t="s">
        <v>47</v>
      </c>
      <c r="D330" s="6" t="s">
        <v>512</v>
      </c>
      <c r="E330" s="6">
        <v>1</v>
      </c>
      <c r="F330" s="6">
        <v>2</v>
      </c>
      <c r="G330" s="6">
        <v>4</v>
      </c>
      <c r="H330" s="6">
        <v>7</v>
      </c>
      <c r="I330" s="6">
        <v>14</v>
      </c>
      <c r="J330" s="6">
        <v>29</v>
      </c>
      <c r="K330" s="6">
        <v>6</v>
      </c>
      <c r="L330" s="6" t="s">
        <v>846</v>
      </c>
    </row>
    <row r="331" spans="1:12" ht="18" customHeight="1">
      <c r="A331" s="6">
        <v>329</v>
      </c>
      <c r="C331" s="6" t="s">
        <v>47</v>
      </c>
      <c r="D331" s="6" t="s">
        <v>514</v>
      </c>
      <c r="E331" s="6">
        <v>1</v>
      </c>
      <c r="F331" s="6">
        <v>2</v>
      </c>
      <c r="G331" s="6">
        <v>4</v>
      </c>
      <c r="H331" s="6">
        <v>8</v>
      </c>
      <c r="I331" s="6">
        <v>20</v>
      </c>
      <c r="J331" s="6">
        <v>36</v>
      </c>
      <c r="K331" s="6">
        <v>6</v>
      </c>
      <c r="L331" s="6" t="s">
        <v>847</v>
      </c>
    </row>
    <row r="332" spans="1:12" ht="18" customHeight="1">
      <c r="A332" s="6">
        <v>330</v>
      </c>
      <c r="C332" s="6" t="s">
        <v>47</v>
      </c>
      <c r="D332" s="6" t="s">
        <v>516</v>
      </c>
      <c r="E332" s="6">
        <v>1</v>
      </c>
      <c r="F332" s="6">
        <v>2</v>
      </c>
      <c r="G332" s="6">
        <v>4</v>
      </c>
      <c r="H332" s="6">
        <v>8</v>
      </c>
      <c r="I332" s="6">
        <v>16</v>
      </c>
      <c r="J332" s="6">
        <v>32</v>
      </c>
      <c r="K332" s="6">
        <v>6</v>
      </c>
      <c r="L332" s="6" t="s">
        <v>847</v>
      </c>
    </row>
    <row r="333" spans="1:12" ht="18" customHeight="1">
      <c r="A333" s="6">
        <v>331</v>
      </c>
      <c r="C333" s="6" t="s">
        <v>47</v>
      </c>
      <c r="D333" s="6" t="s">
        <v>518</v>
      </c>
      <c r="E333" s="6">
        <v>1</v>
      </c>
      <c r="F333" s="6">
        <v>2</v>
      </c>
      <c r="G333" s="6">
        <v>4</v>
      </c>
      <c r="H333" s="6">
        <v>8</v>
      </c>
      <c r="I333" s="6">
        <v>16</v>
      </c>
      <c r="J333" s="6">
        <v>32</v>
      </c>
      <c r="K333" s="6">
        <v>6</v>
      </c>
      <c r="L333" s="6" t="s">
        <v>847</v>
      </c>
    </row>
    <row r="334" spans="1:12" ht="18" customHeight="1">
      <c r="A334" s="6">
        <v>332</v>
      </c>
      <c r="C334" s="6" t="s">
        <v>47</v>
      </c>
      <c r="D334" s="6" t="s">
        <v>519</v>
      </c>
      <c r="E334" s="6">
        <v>1</v>
      </c>
      <c r="F334" s="6">
        <v>2</v>
      </c>
      <c r="G334" s="6">
        <v>4</v>
      </c>
      <c r="H334" s="6">
        <v>8</v>
      </c>
      <c r="I334" s="6">
        <v>20</v>
      </c>
      <c r="J334" s="6">
        <v>36</v>
      </c>
      <c r="K334" s="6">
        <v>6</v>
      </c>
      <c r="L334" s="6" t="s">
        <v>848</v>
      </c>
    </row>
    <row r="335" spans="1:12" ht="18" customHeight="1">
      <c r="A335" s="6">
        <v>333</v>
      </c>
      <c r="C335" s="6" t="s">
        <v>47</v>
      </c>
      <c r="D335" s="6" t="s">
        <v>520</v>
      </c>
      <c r="E335" s="6">
        <v>1</v>
      </c>
      <c r="F335" s="6">
        <v>2</v>
      </c>
      <c r="G335" s="6">
        <v>4</v>
      </c>
      <c r="H335" s="6">
        <v>7</v>
      </c>
      <c r="I335" s="6">
        <v>14</v>
      </c>
      <c r="J335" s="6">
        <v>29</v>
      </c>
      <c r="K335" s="6">
        <v>6</v>
      </c>
      <c r="L335" s="6" t="s">
        <v>848</v>
      </c>
    </row>
    <row r="336" spans="1:12" ht="18" customHeight="1">
      <c r="A336" s="6">
        <v>334</v>
      </c>
      <c r="C336" s="6" t="s">
        <v>47</v>
      </c>
      <c r="D336" s="6" t="s">
        <v>522</v>
      </c>
      <c r="E336" s="6">
        <v>1</v>
      </c>
      <c r="F336" s="6">
        <v>2</v>
      </c>
      <c r="G336" s="6">
        <v>4</v>
      </c>
      <c r="H336" s="6">
        <v>8</v>
      </c>
      <c r="I336" s="6">
        <v>20</v>
      </c>
      <c r="J336" s="6">
        <v>36</v>
      </c>
      <c r="K336" s="6">
        <v>6</v>
      </c>
      <c r="L336" s="6" t="s">
        <v>849</v>
      </c>
    </row>
    <row r="337" spans="1:12" ht="18" customHeight="1">
      <c r="A337" s="6">
        <v>335</v>
      </c>
      <c r="C337" s="6" t="s">
        <v>47</v>
      </c>
      <c r="D337" s="6" t="s">
        <v>524</v>
      </c>
      <c r="E337" s="6">
        <v>1</v>
      </c>
      <c r="F337" s="6">
        <v>2</v>
      </c>
      <c r="G337" s="6">
        <v>4</v>
      </c>
      <c r="H337" s="6">
        <v>8</v>
      </c>
      <c r="I337" s="6">
        <v>16</v>
      </c>
      <c r="J337" s="6">
        <v>32</v>
      </c>
      <c r="K337" s="6">
        <v>6</v>
      </c>
      <c r="L337" s="6" t="s">
        <v>849</v>
      </c>
    </row>
    <row r="338" spans="1:12" ht="18" customHeight="1">
      <c r="A338" s="6">
        <v>336</v>
      </c>
      <c r="C338" s="6" t="s">
        <v>47</v>
      </c>
      <c r="D338" s="6" t="s">
        <v>525</v>
      </c>
      <c r="E338" s="6">
        <v>1</v>
      </c>
      <c r="F338" s="6">
        <v>2</v>
      </c>
      <c r="G338" s="6">
        <v>4</v>
      </c>
      <c r="H338" s="6">
        <v>8</v>
      </c>
      <c r="I338" s="6">
        <v>16</v>
      </c>
      <c r="J338" s="6">
        <v>32</v>
      </c>
      <c r="K338" s="6">
        <v>6</v>
      </c>
      <c r="L338" s="6" t="s">
        <v>849</v>
      </c>
    </row>
    <row r="339" spans="1:12" ht="18" customHeight="1">
      <c r="A339" s="6">
        <v>337</v>
      </c>
      <c r="C339" s="6" t="s">
        <v>47</v>
      </c>
      <c r="D339" s="6" t="s">
        <v>527</v>
      </c>
      <c r="E339" s="6">
        <v>1</v>
      </c>
      <c r="F339" s="6">
        <v>2</v>
      </c>
      <c r="G339" s="6">
        <v>4</v>
      </c>
      <c r="H339" s="6">
        <v>7</v>
      </c>
      <c r="I339" s="6">
        <v>14</v>
      </c>
      <c r="J339" s="6">
        <v>29</v>
      </c>
      <c r="K339" s="6">
        <v>6</v>
      </c>
      <c r="L339" s="6" t="s">
        <v>850</v>
      </c>
    </row>
    <row r="340" spans="1:12" ht="18" customHeight="1">
      <c r="A340" s="6">
        <v>338</v>
      </c>
      <c r="C340" s="6" t="s">
        <v>47</v>
      </c>
      <c r="D340" s="6" t="s">
        <v>529</v>
      </c>
      <c r="E340" s="6">
        <v>1</v>
      </c>
      <c r="F340" s="6">
        <v>2</v>
      </c>
      <c r="G340" s="6">
        <v>4</v>
      </c>
      <c r="H340" s="6">
        <v>7</v>
      </c>
      <c r="I340" s="6">
        <v>14</v>
      </c>
      <c r="J340" s="6">
        <v>29</v>
      </c>
      <c r="K340" s="6">
        <v>6</v>
      </c>
      <c r="L340" s="6" t="s">
        <v>850</v>
      </c>
    </row>
    <row r="341" spans="1:12" ht="18" customHeight="1">
      <c r="A341" s="6">
        <v>339</v>
      </c>
      <c r="C341" s="6" t="s">
        <v>47</v>
      </c>
      <c r="D341" s="6" t="s">
        <v>530</v>
      </c>
      <c r="E341" s="6">
        <v>1</v>
      </c>
      <c r="F341" s="6">
        <v>2</v>
      </c>
      <c r="G341" s="6">
        <v>4</v>
      </c>
      <c r="H341" s="6">
        <v>8</v>
      </c>
      <c r="I341" s="6">
        <v>20</v>
      </c>
      <c r="J341" s="6">
        <v>36</v>
      </c>
      <c r="K341" s="6">
        <v>6</v>
      </c>
      <c r="L341" s="6" t="s">
        <v>851</v>
      </c>
    </row>
    <row r="342" spans="1:12" ht="18" customHeight="1">
      <c r="A342" s="6">
        <v>340</v>
      </c>
      <c r="C342" s="6" t="s">
        <v>47</v>
      </c>
      <c r="D342" s="6" t="s">
        <v>532</v>
      </c>
      <c r="E342" s="6">
        <v>1</v>
      </c>
      <c r="F342" s="6">
        <v>2</v>
      </c>
      <c r="G342" s="6">
        <v>4</v>
      </c>
      <c r="H342" s="6">
        <v>8</v>
      </c>
      <c r="I342" s="6">
        <v>16</v>
      </c>
      <c r="J342" s="6">
        <v>32</v>
      </c>
      <c r="K342" s="6">
        <v>6</v>
      </c>
      <c r="L342" s="6" t="s">
        <v>851</v>
      </c>
    </row>
    <row r="343" spans="1:12" ht="18" customHeight="1">
      <c r="A343" s="6">
        <v>341</v>
      </c>
      <c r="B343" s="6">
        <v>92</v>
      </c>
      <c r="C343" s="6" t="s">
        <v>39</v>
      </c>
      <c r="D343" s="6" t="s">
        <v>533</v>
      </c>
      <c r="E343" s="6">
        <v>1</v>
      </c>
      <c r="F343" s="6">
        <v>2</v>
      </c>
      <c r="G343" s="6">
        <v>4</v>
      </c>
      <c r="H343" s="6">
        <v>7</v>
      </c>
      <c r="I343" s="6">
        <v>14</v>
      </c>
      <c r="J343" s="6">
        <v>29</v>
      </c>
      <c r="K343" s="6">
        <v>6</v>
      </c>
      <c r="L343" s="6" t="s">
        <v>852</v>
      </c>
    </row>
    <row r="344" spans="1:12" ht="18" customHeight="1">
      <c r="A344" s="6">
        <v>342</v>
      </c>
      <c r="C344" s="6" t="s">
        <v>47</v>
      </c>
      <c r="D344" s="6" t="s">
        <v>534</v>
      </c>
      <c r="E344" s="6">
        <v>1</v>
      </c>
      <c r="F344" s="6">
        <v>2</v>
      </c>
      <c r="G344" s="6">
        <v>4</v>
      </c>
      <c r="H344" s="6">
        <v>8</v>
      </c>
      <c r="I344" s="6">
        <v>16</v>
      </c>
      <c r="J344" s="6">
        <v>32</v>
      </c>
      <c r="K344" s="6">
        <v>6</v>
      </c>
      <c r="L344" s="6" t="s">
        <v>853</v>
      </c>
    </row>
    <row r="345" spans="1:12" ht="18" customHeight="1">
      <c r="A345" s="6">
        <v>343</v>
      </c>
      <c r="C345" s="6" t="s">
        <v>47</v>
      </c>
      <c r="D345" s="6" t="s">
        <v>536</v>
      </c>
      <c r="E345" s="6">
        <v>1</v>
      </c>
      <c r="F345" s="6">
        <v>2</v>
      </c>
      <c r="G345" s="6">
        <v>4</v>
      </c>
      <c r="H345" s="6">
        <v>8</v>
      </c>
      <c r="I345" s="6">
        <v>20</v>
      </c>
      <c r="J345" s="6">
        <v>36</v>
      </c>
      <c r="K345" s="6">
        <v>6</v>
      </c>
      <c r="L345" s="6" t="s">
        <v>853</v>
      </c>
    </row>
    <row r="346" spans="1:12" ht="18" customHeight="1">
      <c r="A346" s="6">
        <v>344</v>
      </c>
      <c r="C346" s="6" t="s">
        <v>47</v>
      </c>
      <c r="D346" s="6" t="s">
        <v>537</v>
      </c>
      <c r="E346" s="6">
        <v>1</v>
      </c>
      <c r="F346" s="6">
        <v>2</v>
      </c>
      <c r="G346" s="6">
        <v>4</v>
      </c>
      <c r="H346" s="6">
        <v>8</v>
      </c>
      <c r="I346" s="6">
        <v>16</v>
      </c>
      <c r="J346" s="6">
        <v>32</v>
      </c>
      <c r="K346" s="6">
        <v>6</v>
      </c>
      <c r="L346" s="6" t="s">
        <v>854</v>
      </c>
    </row>
    <row r="347" spans="1:12" ht="18" customHeight="1">
      <c r="A347" s="6">
        <v>345</v>
      </c>
      <c r="C347" s="6" t="s">
        <v>50</v>
      </c>
      <c r="D347" s="6" t="s">
        <v>538</v>
      </c>
      <c r="E347" s="6">
        <v>2</v>
      </c>
      <c r="F347" s="6">
        <v>2</v>
      </c>
      <c r="G347" s="6">
        <v>3</v>
      </c>
      <c r="H347" s="6" t="s">
        <v>664</v>
      </c>
      <c r="I347" s="6" t="s">
        <v>664</v>
      </c>
      <c r="J347" s="6">
        <v>8</v>
      </c>
      <c r="K347" s="6">
        <v>4</v>
      </c>
      <c r="L347" s="6" t="s">
        <v>855</v>
      </c>
    </row>
    <row r="348" spans="1:12" ht="18" customHeight="1">
      <c r="A348" s="6">
        <v>346</v>
      </c>
      <c r="C348" s="6" t="s">
        <v>47</v>
      </c>
      <c r="D348" s="6" t="s">
        <v>540</v>
      </c>
      <c r="E348" s="6">
        <v>1</v>
      </c>
      <c r="F348" s="6">
        <v>2</v>
      </c>
      <c r="G348" s="6">
        <v>4</v>
      </c>
      <c r="H348" s="6">
        <v>8</v>
      </c>
      <c r="I348" s="6">
        <v>20</v>
      </c>
      <c r="J348" s="6">
        <v>36</v>
      </c>
      <c r="K348" s="6">
        <v>6</v>
      </c>
      <c r="L348" s="6" t="s">
        <v>856</v>
      </c>
    </row>
    <row r="349" spans="1:12" ht="18" customHeight="1">
      <c r="A349" s="6">
        <v>347</v>
      </c>
      <c r="C349" s="6" t="s">
        <v>47</v>
      </c>
      <c r="D349" s="6" t="s">
        <v>541</v>
      </c>
      <c r="E349" s="6">
        <v>1</v>
      </c>
      <c r="F349" s="6">
        <v>2</v>
      </c>
      <c r="G349" s="6">
        <v>4</v>
      </c>
      <c r="H349" s="6">
        <v>8</v>
      </c>
      <c r="I349" s="6">
        <v>16</v>
      </c>
      <c r="J349" s="6">
        <v>32</v>
      </c>
      <c r="K349" s="6">
        <v>6</v>
      </c>
      <c r="L349" s="6" t="s">
        <v>856</v>
      </c>
    </row>
    <row r="350" spans="1:12" ht="18" customHeight="1">
      <c r="A350" s="6">
        <v>348</v>
      </c>
      <c r="C350" s="6" t="s">
        <v>47</v>
      </c>
      <c r="D350" s="6" t="s">
        <v>542</v>
      </c>
      <c r="E350" s="6">
        <v>1</v>
      </c>
      <c r="F350" s="6">
        <v>2</v>
      </c>
      <c r="G350" s="6">
        <v>4</v>
      </c>
      <c r="H350" s="6">
        <v>8</v>
      </c>
      <c r="I350" s="6">
        <v>20</v>
      </c>
      <c r="J350" s="6">
        <v>36</v>
      </c>
      <c r="K350" s="6">
        <v>6</v>
      </c>
      <c r="L350" s="6" t="s">
        <v>857</v>
      </c>
    </row>
    <row r="351" spans="1:12" ht="18" customHeight="1">
      <c r="A351" s="6">
        <v>349</v>
      </c>
      <c r="C351" s="6" t="s">
        <v>47</v>
      </c>
      <c r="D351" s="6" t="s">
        <v>543</v>
      </c>
      <c r="E351" s="6">
        <v>1</v>
      </c>
      <c r="F351" s="6">
        <v>2</v>
      </c>
      <c r="G351" s="6">
        <v>4</v>
      </c>
      <c r="H351" s="6">
        <v>8</v>
      </c>
      <c r="I351" s="6">
        <v>20</v>
      </c>
      <c r="J351" s="6">
        <v>36</v>
      </c>
      <c r="K351" s="6">
        <v>6</v>
      </c>
      <c r="L351" s="6" t="s">
        <v>857</v>
      </c>
    </row>
    <row r="352" spans="1:12" ht="18" customHeight="1">
      <c r="A352" s="6">
        <v>350</v>
      </c>
      <c r="C352" s="6" t="s">
        <v>47</v>
      </c>
      <c r="D352" s="6" t="s">
        <v>544</v>
      </c>
      <c r="E352" s="6">
        <v>1</v>
      </c>
      <c r="F352" s="6">
        <v>2</v>
      </c>
      <c r="G352" s="6">
        <v>4</v>
      </c>
      <c r="H352" s="6">
        <v>8</v>
      </c>
      <c r="I352" s="6">
        <v>20</v>
      </c>
      <c r="J352" s="6">
        <v>36</v>
      </c>
      <c r="K352" s="6">
        <v>6</v>
      </c>
      <c r="L352" s="6" t="s">
        <v>857</v>
      </c>
    </row>
    <row r="353" spans="1:12" ht="18" customHeight="1">
      <c r="A353" s="6">
        <v>351</v>
      </c>
      <c r="C353" s="6" t="s">
        <v>47</v>
      </c>
      <c r="D353" s="6" t="s">
        <v>545</v>
      </c>
      <c r="E353" s="6">
        <v>1</v>
      </c>
      <c r="F353" s="6">
        <v>2</v>
      </c>
      <c r="G353" s="6">
        <v>4</v>
      </c>
      <c r="H353" s="6">
        <v>8</v>
      </c>
      <c r="I353" s="6">
        <v>20</v>
      </c>
      <c r="J353" s="6">
        <v>36</v>
      </c>
      <c r="K353" s="6">
        <v>6</v>
      </c>
      <c r="L353" s="6" t="s">
        <v>858</v>
      </c>
    </row>
    <row r="354" spans="1:12" ht="18" customHeight="1">
      <c r="A354" s="6">
        <v>352</v>
      </c>
      <c r="B354" s="6">
        <v>93</v>
      </c>
      <c r="C354" s="6" t="s">
        <v>39</v>
      </c>
      <c r="D354" s="6" t="s">
        <v>546</v>
      </c>
      <c r="E354" s="6">
        <v>1</v>
      </c>
      <c r="F354" s="6">
        <v>2</v>
      </c>
      <c r="G354" s="6">
        <v>4</v>
      </c>
      <c r="H354" s="6">
        <v>7</v>
      </c>
      <c r="I354" s="6">
        <v>14</v>
      </c>
      <c r="J354" s="6">
        <v>29</v>
      </c>
      <c r="K354" s="6">
        <v>6</v>
      </c>
      <c r="L354" s="6" t="s">
        <v>859</v>
      </c>
    </row>
    <row r="355" spans="1:12" ht="18" customHeight="1">
      <c r="A355" s="6">
        <v>353</v>
      </c>
      <c r="C355" s="6" t="s">
        <v>47</v>
      </c>
      <c r="D355" s="6" t="s">
        <v>547</v>
      </c>
      <c r="E355" s="6">
        <v>1</v>
      </c>
      <c r="F355" s="6">
        <v>2</v>
      </c>
      <c r="G355" s="6">
        <v>4</v>
      </c>
      <c r="H355" s="6">
        <v>8</v>
      </c>
      <c r="I355" s="6">
        <v>20</v>
      </c>
      <c r="J355" s="6">
        <v>36</v>
      </c>
      <c r="K355" s="6">
        <v>6</v>
      </c>
      <c r="L355" s="6" t="s">
        <v>860</v>
      </c>
    </row>
    <row r="356" spans="1:12" ht="18" customHeight="1">
      <c r="A356" s="6">
        <v>354</v>
      </c>
      <c r="B356" s="6">
        <v>94</v>
      </c>
      <c r="C356" s="6" t="s">
        <v>39</v>
      </c>
      <c r="D356" s="6" t="s">
        <v>549</v>
      </c>
      <c r="E356" s="6">
        <v>1</v>
      </c>
      <c r="F356" s="6">
        <v>2</v>
      </c>
      <c r="G356" s="6">
        <v>4</v>
      </c>
      <c r="H356" s="6">
        <v>8</v>
      </c>
      <c r="I356" s="6">
        <v>16</v>
      </c>
      <c r="J356" s="6">
        <v>32</v>
      </c>
      <c r="K356" s="6">
        <v>6</v>
      </c>
      <c r="L356" s="6" t="s">
        <v>861</v>
      </c>
    </row>
    <row r="357" spans="1:12" ht="18" customHeight="1">
      <c r="A357" s="6">
        <v>355</v>
      </c>
      <c r="C357" s="6" t="s">
        <v>47</v>
      </c>
      <c r="D357" s="6" t="s">
        <v>550</v>
      </c>
      <c r="E357" s="6">
        <v>1</v>
      </c>
      <c r="F357" s="6">
        <v>2</v>
      </c>
      <c r="G357" s="6">
        <v>4</v>
      </c>
      <c r="H357" s="6">
        <v>7</v>
      </c>
      <c r="I357" s="6">
        <v>14</v>
      </c>
      <c r="J357" s="6">
        <v>29</v>
      </c>
      <c r="K357" s="6">
        <v>6</v>
      </c>
      <c r="L357" s="6" t="s">
        <v>860</v>
      </c>
    </row>
    <row r="358" spans="1:12" ht="18" customHeight="1">
      <c r="A358" s="6">
        <v>356</v>
      </c>
      <c r="B358" s="6">
        <v>95</v>
      </c>
      <c r="C358" s="6" t="s">
        <v>39</v>
      </c>
      <c r="D358" s="6" t="s">
        <v>551</v>
      </c>
      <c r="E358" s="6">
        <v>1</v>
      </c>
      <c r="F358" s="6">
        <v>2</v>
      </c>
      <c r="G358" s="6">
        <v>4</v>
      </c>
      <c r="H358" s="6">
        <v>8</v>
      </c>
      <c r="I358" s="6">
        <v>16</v>
      </c>
      <c r="J358" s="6">
        <v>32</v>
      </c>
      <c r="K358" s="6">
        <v>6</v>
      </c>
      <c r="L358" s="6" t="s">
        <v>862</v>
      </c>
    </row>
    <row r="359" spans="1:12" ht="18" customHeight="1">
      <c r="A359" s="6">
        <v>357</v>
      </c>
      <c r="C359" s="6" t="s">
        <v>47</v>
      </c>
      <c r="D359" s="6" t="s">
        <v>553</v>
      </c>
      <c r="E359" s="6">
        <v>1</v>
      </c>
      <c r="F359" s="6">
        <v>2</v>
      </c>
      <c r="G359" s="6">
        <v>4</v>
      </c>
      <c r="H359" s="6">
        <v>8</v>
      </c>
      <c r="I359" s="6">
        <v>20</v>
      </c>
      <c r="J359" s="6">
        <v>36</v>
      </c>
      <c r="K359" s="6">
        <v>6</v>
      </c>
      <c r="L359" s="6" t="s">
        <v>863</v>
      </c>
    </row>
    <row r="360" spans="1:12" ht="18" customHeight="1">
      <c r="A360" s="6">
        <v>358</v>
      </c>
      <c r="C360" s="6" t="s">
        <v>47</v>
      </c>
      <c r="D360" s="6" t="s">
        <v>555</v>
      </c>
      <c r="E360" s="6">
        <v>1</v>
      </c>
      <c r="F360" s="6">
        <v>2</v>
      </c>
      <c r="G360" s="6">
        <v>4</v>
      </c>
      <c r="H360" s="6">
        <v>8</v>
      </c>
      <c r="I360" s="6">
        <v>16</v>
      </c>
      <c r="J360" s="6">
        <v>32</v>
      </c>
      <c r="K360" s="6">
        <v>6</v>
      </c>
      <c r="L360" s="6" t="s">
        <v>863</v>
      </c>
    </row>
    <row r="361" spans="1:12" ht="18" customHeight="1">
      <c r="A361" s="6">
        <v>359</v>
      </c>
      <c r="C361" s="6" t="s">
        <v>47</v>
      </c>
      <c r="D361" s="6" t="s">
        <v>557</v>
      </c>
      <c r="E361" s="6">
        <v>1</v>
      </c>
      <c r="F361" s="6">
        <v>2</v>
      </c>
      <c r="G361" s="6">
        <v>4</v>
      </c>
      <c r="H361" s="6">
        <v>8</v>
      </c>
      <c r="I361" s="6">
        <v>20</v>
      </c>
      <c r="J361" s="6">
        <v>36</v>
      </c>
      <c r="K361" s="6">
        <v>6</v>
      </c>
      <c r="L361" s="6" t="s">
        <v>864</v>
      </c>
    </row>
    <row r="362" spans="1:12" ht="18" customHeight="1">
      <c r="A362" s="6">
        <v>360</v>
      </c>
      <c r="C362" s="6" t="s">
        <v>47</v>
      </c>
      <c r="D362" s="6" t="s">
        <v>558</v>
      </c>
      <c r="E362" s="6">
        <v>1</v>
      </c>
      <c r="F362" s="6">
        <v>2</v>
      </c>
      <c r="G362" s="6">
        <v>4</v>
      </c>
      <c r="H362" s="6">
        <v>8</v>
      </c>
      <c r="I362" s="6">
        <v>16</v>
      </c>
      <c r="J362" s="6">
        <v>32</v>
      </c>
      <c r="K362" s="6">
        <v>6</v>
      </c>
      <c r="L362" s="6" t="s">
        <v>864</v>
      </c>
    </row>
    <row r="363" spans="1:12" ht="18" customHeight="1">
      <c r="A363" s="6">
        <v>361</v>
      </c>
      <c r="C363" s="6" t="s">
        <v>47</v>
      </c>
      <c r="D363" s="6" t="s">
        <v>560</v>
      </c>
      <c r="E363" s="6">
        <v>1</v>
      </c>
      <c r="F363" s="6">
        <v>2</v>
      </c>
      <c r="G363" s="6">
        <v>4</v>
      </c>
      <c r="H363" s="6">
        <v>8</v>
      </c>
      <c r="I363" s="6">
        <v>16</v>
      </c>
      <c r="J363" s="6">
        <v>32</v>
      </c>
      <c r="K363" s="6">
        <v>6</v>
      </c>
      <c r="L363" s="6" t="s">
        <v>864</v>
      </c>
    </row>
    <row r="364" spans="1:12" ht="18" customHeight="1">
      <c r="A364" s="6">
        <v>362</v>
      </c>
      <c r="C364" s="6" t="s">
        <v>47</v>
      </c>
      <c r="D364" s="6" t="s">
        <v>562</v>
      </c>
      <c r="E364" s="6">
        <v>1</v>
      </c>
      <c r="F364" s="6">
        <v>2</v>
      </c>
      <c r="G364" s="6">
        <v>4</v>
      </c>
      <c r="H364" s="6">
        <v>8</v>
      </c>
      <c r="I364" s="6">
        <v>20</v>
      </c>
      <c r="J364" s="6">
        <v>36</v>
      </c>
      <c r="K364" s="6">
        <v>6</v>
      </c>
      <c r="L364" s="6" t="s">
        <v>865</v>
      </c>
    </row>
    <row r="365" spans="1:12" ht="18" customHeight="1">
      <c r="A365" s="6">
        <v>363</v>
      </c>
      <c r="C365" s="6" t="s">
        <v>47</v>
      </c>
      <c r="D365" s="6" t="s">
        <v>563</v>
      </c>
      <c r="E365" s="6">
        <v>1</v>
      </c>
      <c r="F365" s="6">
        <v>2</v>
      </c>
      <c r="G365" s="6">
        <v>4</v>
      </c>
      <c r="H365" s="6">
        <v>7</v>
      </c>
      <c r="I365" s="6">
        <v>14</v>
      </c>
      <c r="J365" s="6">
        <v>29</v>
      </c>
      <c r="K365" s="6">
        <v>6</v>
      </c>
      <c r="L365" s="6" t="s">
        <v>865</v>
      </c>
    </row>
    <row r="366" spans="1:12" ht="18" customHeight="1">
      <c r="A366" s="6">
        <v>364</v>
      </c>
      <c r="C366" s="6" t="s">
        <v>47</v>
      </c>
      <c r="D366" s="6" t="s">
        <v>564</v>
      </c>
      <c r="E366" s="6">
        <v>1</v>
      </c>
      <c r="F366" s="6">
        <v>2</v>
      </c>
      <c r="G366" s="6">
        <v>4</v>
      </c>
      <c r="H366" s="6">
        <v>8</v>
      </c>
      <c r="I366" s="6">
        <v>20</v>
      </c>
      <c r="J366" s="6">
        <v>36</v>
      </c>
      <c r="K366" s="6">
        <v>6</v>
      </c>
      <c r="L366" s="6" t="s">
        <v>866</v>
      </c>
    </row>
    <row r="367" spans="1:12" ht="18" customHeight="1">
      <c r="A367" s="6">
        <v>365</v>
      </c>
      <c r="C367" s="6" t="s">
        <v>47</v>
      </c>
      <c r="D367" s="6" t="s">
        <v>566</v>
      </c>
      <c r="E367" s="6">
        <v>1</v>
      </c>
      <c r="F367" s="6">
        <v>2</v>
      </c>
      <c r="G367" s="6">
        <v>4</v>
      </c>
      <c r="H367" s="6">
        <v>8</v>
      </c>
      <c r="I367" s="6">
        <v>16</v>
      </c>
      <c r="J367" s="6">
        <v>32</v>
      </c>
      <c r="K367" s="6">
        <v>6</v>
      </c>
      <c r="L367" s="6" t="s">
        <v>866</v>
      </c>
    </row>
    <row r="368" spans="1:12" ht="18" customHeight="1">
      <c r="A368" s="6">
        <v>366</v>
      </c>
      <c r="C368" s="6" t="s">
        <v>47</v>
      </c>
      <c r="D368" s="6" t="s">
        <v>568</v>
      </c>
      <c r="E368" s="6">
        <v>1</v>
      </c>
      <c r="F368" s="6">
        <v>2</v>
      </c>
      <c r="G368" s="6">
        <v>4</v>
      </c>
      <c r="H368" s="6">
        <v>8</v>
      </c>
      <c r="I368" s="6">
        <v>16</v>
      </c>
      <c r="J368" s="6">
        <v>32</v>
      </c>
      <c r="K368" s="6">
        <v>6</v>
      </c>
      <c r="L368" s="6" t="s">
        <v>866</v>
      </c>
    </row>
    <row r="369" spans="1:12" ht="18" customHeight="1">
      <c r="A369" s="6">
        <v>367</v>
      </c>
      <c r="C369" s="6" t="s">
        <v>47</v>
      </c>
      <c r="D369" s="6" t="s">
        <v>570</v>
      </c>
      <c r="E369" s="6">
        <v>1</v>
      </c>
      <c r="F369" s="6">
        <v>2</v>
      </c>
      <c r="G369" s="6">
        <v>4</v>
      </c>
      <c r="H369" s="6">
        <v>8</v>
      </c>
      <c r="I369" s="6">
        <v>16</v>
      </c>
      <c r="J369" s="6">
        <v>32</v>
      </c>
      <c r="K369" s="6">
        <v>6</v>
      </c>
      <c r="L369" s="6" t="s">
        <v>866</v>
      </c>
    </row>
    <row r="370" spans="1:12" ht="18" customHeight="1">
      <c r="A370" s="6">
        <v>368</v>
      </c>
      <c r="C370" s="6" t="s">
        <v>47</v>
      </c>
      <c r="D370" s="6" t="s">
        <v>572</v>
      </c>
      <c r="E370" s="6">
        <v>1</v>
      </c>
      <c r="F370" s="6">
        <v>2</v>
      </c>
      <c r="G370" s="6">
        <v>4</v>
      </c>
      <c r="H370" s="6">
        <v>8</v>
      </c>
      <c r="I370" s="6">
        <v>20</v>
      </c>
      <c r="J370" s="6">
        <v>36</v>
      </c>
      <c r="K370" s="6">
        <v>6</v>
      </c>
      <c r="L370" s="6" t="s">
        <v>866</v>
      </c>
    </row>
    <row r="371" spans="1:12" ht="18" customHeight="1">
      <c r="A371" s="6">
        <v>369</v>
      </c>
      <c r="C371" s="6" t="s">
        <v>50</v>
      </c>
      <c r="D371" s="6" t="s">
        <v>574</v>
      </c>
      <c r="E371" s="6">
        <v>1</v>
      </c>
      <c r="F371" s="6">
        <v>2</v>
      </c>
      <c r="G371" s="6">
        <v>4</v>
      </c>
      <c r="H371" s="6">
        <v>8</v>
      </c>
      <c r="I371" s="6">
        <v>14</v>
      </c>
      <c r="J371" s="6">
        <v>30</v>
      </c>
      <c r="K371" s="6">
        <v>6</v>
      </c>
      <c r="L371" s="6" t="s">
        <v>867</v>
      </c>
    </row>
    <row r="372" spans="1:12" ht="18" customHeight="1">
      <c r="A372" s="6">
        <v>370</v>
      </c>
      <c r="C372" s="6" t="s">
        <v>47</v>
      </c>
      <c r="D372" s="6" t="s">
        <v>575</v>
      </c>
      <c r="E372" s="6">
        <v>1</v>
      </c>
      <c r="F372" s="6">
        <v>2</v>
      </c>
      <c r="G372" s="6">
        <v>4</v>
      </c>
      <c r="H372" s="6">
        <v>8</v>
      </c>
      <c r="I372" s="6">
        <v>20</v>
      </c>
      <c r="J372" s="6">
        <v>36</v>
      </c>
      <c r="K372" s="6">
        <v>6</v>
      </c>
      <c r="L372" s="14" t="s">
        <v>868</v>
      </c>
    </row>
    <row r="373" spans="1:12" ht="18" customHeight="1">
      <c r="A373" s="6">
        <v>371</v>
      </c>
      <c r="B373" s="6">
        <v>96</v>
      </c>
      <c r="C373" s="6" t="s">
        <v>39</v>
      </c>
      <c r="D373" s="6" t="s">
        <v>576</v>
      </c>
      <c r="E373" s="6">
        <v>1</v>
      </c>
      <c r="F373" s="6">
        <v>2</v>
      </c>
      <c r="G373" s="6">
        <v>4</v>
      </c>
      <c r="H373" s="6">
        <v>8</v>
      </c>
      <c r="I373" s="6">
        <v>20</v>
      </c>
      <c r="J373" s="6">
        <v>36</v>
      </c>
      <c r="K373" s="6">
        <v>6</v>
      </c>
      <c r="L373" s="6" t="s">
        <v>869</v>
      </c>
    </row>
    <row r="374" spans="1:12" ht="18" customHeight="1">
      <c r="A374" s="6">
        <v>372</v>
      </c>
      <c r="C374" s="6" t="s">
        <v>47</v>
      </c>
      <c r="D374" s="6" t="s">
        <v>578</v>
      </c>
      <c r="E374" s="6">
        <v>1</v>
      </c>
      <c r="F374" s="6">
        <v>2</v>
      </c>
      <c r="G374" s="6">
        <v>4</v>
      </c>
      <c r="H374" s="6">
        <v>7</v>
      </c>
      <c r="I374" s="6">
        <v>14</v>
      </c>
      <c r="J374" s="6">
        <v>29</v>
      </c>
      <c r="K374" s="6">
        <v>6</v>
      </c>
      <c r="L374" s="14" t="s">
        <v>870</v>
      </c>
    </row>
    <row r="375" spans="1:12" ht="18" customHeight="1">
      <c r="A375" s="6">
        <v>373</v>
      </c>
      <c r="B375" s="6">
        <v>97</v>
      </c>
      <c r="C375" s="6" t="s">
        <v>39</v>
      </c>
      <c r="D375" s="6" t="s">
        <v>580</v>
      </c>
      <c r="E375" s="6">
        <v>1</v>
      </c>
      <c r="F375" s="6">
        <v>2</v>
      </c>
      <c r="G375" s="6">
        <v>4</v>
      </c>
      <c r="H375" s="6">
        <v>8</v>
      </c>
      <c r="I375" s="6">
        <v>16</v>
      </c>
      <c r="J375" s="6">
        <v>32</v>
      </c>
      <c r="K375" s="6">
        <v>6</v>
      </c>
      <c r="L375" s="6" t="s">
        <v>871</v>
      </c>
    </row>
    <row r="376" spans="1:12" ht="18" customHeight="1">
      <c r="A376" s="6">
        <v>374</v>
      </c>
      <c r="B376" s="6">
        <v>98</v>
      </c>
      <c r="C376" s="6" t="s">
        <v>39</v>
      </c>
      <c r="D376" s="6" t="s">
        <v>582</v>
      </c>
      <c r="E376" s="6">
        <v>1</v>
      </c>
      <c r="F376" s="6">
        <v>2</v>
      </c>
      <c r="G376" s="6">
        <v>4</v>
      </c>
      <c r="H376" s="6">
        <v>7</v>
      </c>
      <c r="I376" s="6">
        <v>14</v>
      </c>
      <c r="J376" s="6">
        <v>29</v>
      </c>
      <c r="K376" s="6">
        <v>6</v>
      </c>
      <c r="L376" s="6" t="s">
        <v>871</v>
      </c>
    </row>
    <row r="377" spans="1:12" ht="18" customHeight="1">
      <c r="A377" s="6">
        <v>375</v>
      </c>
      <c r="C377" s="6" t="s">
        <v>47</v>
      </c>
      <c r="D377" s="6" t="s">
        <v>584</v>
      </c>
      <c r="E377" s="6">
        <v>1</v>
      </c>
      <c r="F377" s="6">
        <v>2</v>
      </c>
      <c r="G377" s="6">
        <v>4</v>
      </c>
      <c r="H377" s="6">
        <v>8</v>
      </c>
      <c r="I377" s="6">
        <v>20</v>
      </c>
      <c r="J377" s="6">
        <v>36</v>
      </c>
      <c r="K377" s="6">
        <v>6</v>
      </c>
      <c r="L377" s="14" t="s">
        <v>872</v>
      </c>
    </row>
    <row r="378" spans="1:12" ht="18" customHeight="1">
      <c r="A378" s="6">
        <v>376</v>
      </c>
      <c r="C378" s="6" t="s">
        <v>47</v>
      </c>
      <c r="D378" s="6" t="s">
        <v>586</v>
      </c>
      <c r="E378" s="6">
        <v>1</v>
      </c>
      <c r="F378" s="6">
        <v>2</v>
      </c>
      <c r="G378" s="6">
        <v>4</v>
      </c>
      <c r="H378" s="6">
        <v>8</v>
      </c>
      <c r="I378" s="6">
        <v>16</v>
      </c>
      <c r="J378" s="6">
        <v>32</v>
      </c>
      <c r="K378" s="6">
        <v>6</v>
      </c>
      <c r="L378" s="14" t="s">
        <v>873</v>
      </c>
    </row>
    <row r="379" spans="1:12" ht="18" customHeight="1">
      <c r="A379" s="6">
        <v>377</v>
      </c>
      <c r="C379" s="6" t="s">
        <v>47</v>
      </c>
      <c r="D379" s="6" t="s">
        <v>587</v>
      </c>
      <c r="E379" s="6">
        <v>1</v>
      </c>
      <c r="F379" s="6">
        <v>2</v>
      </c>
      <c r="G379" s="6">
        <v>4</v>
      </c>
      <c r="H379" s="6">
        <v>7</v>
      </c>
      <c r="I379" s="6">
        <v>14</v>
      </c>
      <c r="J379" s="6">
        <v>29</v>
      </c>
      <c r="K379" s="6">
        <v>6</v>
      </c>
      <c r="L379" s="14" t="s">
        <v>873</v>
      </c>
    </row>
    <row r="380" spans="1:12" ht="18" customHeight="1">
      <c r="A380" s="6">
        <v>378</v>
      </c>
      <c r="C380" s="6" t="s">
        <v>47</v>
      </c>
      <c r="D380" s="6" t="s">
        <v>588</v>
      </c>
      <c r="E380" s="6">
        <v>1</v>
      </c>
      <c r="F380" s="6">
        <v>2</v>
      </c>
      <c r="G380" s="6">
        <v>4</v>
      </c>
      <c r="H380" s="6">
        <v>7</v>
      </c>
      <c r="I380" s="6">
        <v>14</v>
      </c>
      <c r="J380" s="6">
        <v>29</v>
      </c>
      <c r="K380" s="6">
        <v>6</v>
      </c>
      <c r="L380" s="14" t="s">
        <v>874</v>
      </c>
    </row>
    <row r="381" spans="1:12" ht="18" customHeight="1">
      <c r="A381" s="6">
        <v>379</v>
      </c>
      <c r="B381" s="6">
        <v>99</v>
      </c>
      <c r="C381" s="6" t="s">
        <v>39</v>
      </c>
      <c r="D381" s="6" t="s">
        <v>590</v>
      </c>
      <c r="E381" s="6">
        <v>1</v>
      </c>
      <c r="F381" s="6">
        <v>2</v>
      </c>
      <c r="G381" s="6">
        <v>4</v>
      </c>
      <c r="H381" s="6">
        <v>7</v>
      </c>
      <c r="I381" s="6">
        <v>14</v>
      </c>
      <c r="J381" s="6">
        <v>29</v>
      </c>
      <c r="K381" s="6">
        <v>6</v>
      </c>
      <c r="L381" s="6" t="s">
        <v>875</v>
      </c>
    </row>
    <row r="382" spans="1:12" ht="18" customHeight="1">
      <c r="A382" s="6">
        <v>380</v>
      </c>
      <c r="C382" s="6" t="s">
        <v>47</v>
      </c>
      <c r="D382" s="6" t="s">
        <v>592</v>
      </c>
      <c r="E382" s="6">
        <v>1</v>
      </c>
      <c r="F382" s="6">
        <v>2</v>
      </c>
      <c r="G382" s="6">
        <v>4</v>
      </c>
      <c r="H382" s="6">
        <v>8</v>
      </c>
      <c r="I382" s="6">
        <v>16</v>
      </c>
      <c r="J382" s="6">
        <v>32</v>
      </c>
      <c r="K382" s="6">
        <v>6</v>
      </c>
      <c r="L382" s="14" t="s">
        <v>876</v>
      </c>
    </row>
    <row r="383" spans="1:12" ht="18" customHeight="1">
      <c r="A383" s="6">
        <v>381</v>
      </c>
      <c r="C383" s="6" t="s">
        <v>47</v>
      </c>
      <c r="D383" s="6" t="s">
        <v>593</v>
      </c>
      <c r="E383" s="6">
        <v>1</v>
      </c>
      <c r="F383" s="6">
        <v>2</v>
      </c>
      <c r="G383" s="6">
        <v>4</v>
      </c>
      <c r="H383" s="6">
        <v>8</v>
      </c>
      <c r="I383" s="6">
        <v>20</v>
      </c>
      <c r="J383" s="6">
        <v>36</v>
      </c>
      <c r="K383" s="6">
        <v>6</v>
      </c>
      <c r="L383" s="14" t="s">
        <v>877</v>
      </c>
    </row>
    <row r="384" spans="1:12" ht="18" customHeight="1">
      <c r="A384" s="6">
        <v>382</v>
      </c>
      <c r="C384" s="6" t="s">
        <v>47</v>
      </c>
      <c r="D384" s="6" t="s">
        <v>594</v>
      </c>
      <c r="E384" s="6">
        <v>1</v>
      </c>
      <c r="F384" s="6">
        <v>2</v>
      </c>
      <c r="G384" s="6">
        <v>4</v>
      </c>
      <c r="H384" s="6">
        <v>7</v>
      </c>
      <c r="I384" s="6">
        <v>14</v>
      </c>
      <c r="J384" s="6">
        <v>29</v>
      </c>
      <c r="K384" s="6">
        <v>6</v>
      </c>
      <c r="L384" s="14" t="s">
        <v>877</v>
      </c>
    </row>
    <row r="385" spans="1:12" ht="18" customHeight="1">
      <c r="A385" s="6">
        <v>383</v>
      </c>
      <c r="C385" s="6" t="s">
        <v>47</v>
      </c>
      <c r="D385" s="6" t="s">
        <v>596</v>
      </c>
      <c r="E385" s="6">
        <v>1</v>
      </c>
      <c r="F385" s="6">
        <v>2</v>
      </c>
      <c r="G385" s="6">
        <v>4</v>
      </c>
      <c r="H385" s="6">
        <v>8</v>
      </c>
      <c r="I385" s="6">
        <v>16</v>
      </c>
      <c r="J385" s="6">
        <v>32</v>
      </c>
      <c r="K385" s="6">
        <v>6</v>
      </c>
      <c r="L385" s="23" t="s">
        <v>878</v>
      </c>
    </row>
    <row r="386" spans="1:12" ht="18" customHeight="1">
      <c r="A386" s="6">
        <v>384</v>
      </c>
      <c r="B386" s="6">
        <v>100</v>
      </c>
      <c r="C386" s="6" t="s">
        <v>39</v>
      </c>
      <c r="D386" s="6" t="s">
        <v>598</v>
      </c>
      <c r="E386" s="6">
        <v>1</v>
      </c>
      <c r="F386" s="6">
        <v>2</v>
      </c>
      <c r="G386" s="6">
        <v>4</v>
      </c>
      <c r="H386" s="6">
        <v>8</v>
      </c>
      <c r="I386" s="6">
        <v>16</v>
      </c>
      <c r="J386" s="6">
        <v>32</v>
      </c>
      <c r="K386" s="6">
        <v>6</v>
      </c>
      <c r="L386" s="6" t="s">
        <v>879</v>
      </c>
    </row>
    <row r="387" spans="1:12" ht="18" customHeight="1">
      <c r="A387" s="6">
        <v>385</v>
      </c>
      <c r="B387" s="6">
        <v>101</v>
      </c>
      <c r="C387" s="6" t="s">
        <v>39</v>
      </c>
      <c r="D387" s="6" t="s">
        <v>599</v>
      </c>
      <c r="E387" s="6">
        <v>1</v>
      </c>
      <c r="F387" s="6">
        <v>2</v>
      </c>
      <c r="G387" s="6">
        <v>4</v>
      </c>
      <c r="H387" s="6">
        <v>7</v>
      </c>
      <c r="I387" s="6">
        <v>14</v>
      </c>
      <c r="J387" s="6">
        <v>29</v>
      </c>
      <c r="K387" s="6">
        <v>6</v>
      </c>
      <c r="L387" s="6" t="s">
        <v>879</v>
      </c>
    </row>
    <row r="388" spans="1:12" ht="18" customHeight="1">
      <c r="A388" s="6">
        <v>386</v>
      </c>
      <c r="C388" s="6" t="s">
        <v>47</v>
      </c>
      <c r="D388" s="6" t="s">
        <v>601</v>
      </c>
      <c r="E388" s="6">
        <v>1</v>
      </c>
      <c r="F388" s="6">
        <v>2</v>
      </c>
      <c r="G388" s="6">
        <v>4</v>
      </c>
      <c r="H388" s="6">
        <v>8</v>
      </c>
      <c r="I388" s="6">
        <v>20</v>
      </c>
      <c r="J388" s="6">
        <v>36</v>
      </c>
      <c r="K388" s="6">
        <v>6</v>
      </c>
      <c r="L388" s="14" t="s">
        <v>880</v>
      </c>
    </row>
    <row r="389" spans="1:12" ht="18" customHeight="1">
      <c r="A389" s="6">
        <v>387</v>
      </c>
      <c r="C389" s="6" t="s">
        <v>47</v>
      </c>
      <c r="D389" s="6" t="s">
        <v>602</v>
      </c>
      <c r="E389" s="6">
        <v>1</v>
      </c>
      <c r="F389" s="6">
        <v>2</v>
      </c>
      <c r="G389" s="6">
        <v>4</v>
      </c>
      <c r="H389" s="6">
        <v>8</v>
      </c>
      <c r="I389" s="6">
        <v>20</v>
      </c>
      <c r="J389" s="6">
        <v>36</v>
      </c>
      <c r="K389" s="6">
        <v>6</v>
      </c>
      <c r="L389" s="14" t="s">
        <v>881</v>
      </c>
    </row>
    <row r="390" spans="1:12" ht="18" customHeight="1">
      <c r="A390" s="6">
        <v>388</v>
      </c>
      <c r="B390" s="6">
        <v>102</v>
      </c>
      <c r="C390" s="6" t="s">
        <v>39</v>
      </c>
      <c r="D390" s="6" t="s">
        <v>604</v>
      </c>
      <c r="E390" s="6">
        <v>1</v>
      </c>
      <c r="F390" s="6">
        <v>2</v>
      </c>
      <c r="G390" s="6">
        <v>4</v>
      </c>
      <c r="H390" s="6">
        <v>7</v>
      </c>
      <c r="I390" s="6">
        <v>14</v>
      </c>
      <c r="J390" s="6">
        <v>29</v>
      </c>
      <c r="K390" s="6">
        <v>6</v>
      </c>
      <c r="L390" s="6" t="s">
        <v>882</v>
      </c>
    </row>
    <row r="391" spans="1:12" ht="18" customHeight="1">
      <c r="A391" s="6">
        <v>389</v>
      </c>
      <c r="C391" s="6" t="s">
        <v>47</v>
      </c>
      <c r="D391" s="6" t="s">
        <v>605</v>
      </c>
      <c r="E391" s="6">
        <v>1</v>
      </c>
      <c r="F391" s="6">
        <v>2</v>
      </c>
      <c r="G391" s="6">
        <v>4</v>
      </c>
      <c r="H391" s="6">
        <v>8</v>
      </c>
      <c r="I391" s="6">
        <v>16</v>
      </c>
      <c r="J391" s="6">
        <v>32</v>
      </c>
      <c r="K391" s="6">
        <v>6</v>
      </c>
      <c r="L391" s="14" t="s">
        <v>881</v>
      </c>
    </row>
    <row r="392" spans="1:12" ht="18" customHeight="1">
      <c r="A392" s="6">
        <v>390</v>
      </c>
      <c r="C392" s="6" t="s">
        <v>47</v>
      </c>
      <c r="D392" s="6" t="s">
        <v>606</v>
      </c>
      <c r="E392" s="6">
        <v>1</v>
      </c>
      <c r="F392" s="6">
        <v>2</v>
      </c>
      <c r="G392" s="6">
        <v>4</v>
      </c>
      <c r="H392" s="6">
        <v>7</v>
      </c>
      <c r="I392" s="6">
        <v>14</v>
      </c>
      <c r="J392" s="6">
        <v>29</v>
      </c>
      <c r="K392" s="6">
        <v>6</v>
      </c>
      <c r="L392" s="14" t="s">
        <v>883</v>
      </c>
    </row>
    <row r="393" spans="1:12" ht="18" customHeight="1">
      <c r="A393" s="6">
        <v>391</v>
      </c>
      <c r="C393" s="6" t="s">
        <v>47</v>
      </c>
      <c r="D393" s="6" t="s">
        <v>608</v>
      </c>
      <c r="E393" s="6">
        <v>1</v>
      </c>
      <c r="F393" s="6">
        <v>2</v>
      </c>
      <c r="G393" s="6">
        <v>4</v>
      </c>
      <c r="H393" s="6">
        <v>8</v>
      </c>
      <c r="I393" s="6">
        <v>16</v>
      </c>
      <c r="J393" s="6">
        <v>32</v>
      </c>
      <c r="K393" s="6">
        <v>6</v>
      </c>
      <c r="L393" s="14" t="s">
        <v>883</v>
      </c>
    </row>
    <row r="394" spans="1:12" ht="18" customHeight="1">
      <c r="A394" s="6">
        <v>392</v>
      </c>
      <c r="C394" s="6" t="s">
        <v>47</v>
      </c>
      <c r="D394" s="6" t="s">
        <v>610</v>
      </c>
      <c r="E394" s="6">
        <v>1</v>
      </c>
      <c r="F394" s="6">
        <v>2</v>
      </c>
      <c r="G394" s="6">
        <v>4</v>
      </c>
      <c r="H394" s="6">
        <v>8</v>
      </c>
      <c r="I394" s="6">
        <v>16</v>
      </c>
      <c r="J394" s="6">
        <v>32</v>
      </c>
      <c r="K394" s="6">
        <v>6</v>
      </c>
      <c r="L394" s="14" t="s">
        <v>884</v>
      </c>
    </row>
    <row r="395" spans="1:12" ht="18" customHeight="1">
      <c r="A395" s="6">
        <v>393</v>
      </c>
      <c r="C395" s="6" t="s">
        <v>47</v>
      </c>
      <c r="D395" s="6" t="s">
        <v>612</v>
      </c>
      <c r="E395" s="6">
        <v>1</v>
      </c>
      <c r="F395" s="6">
        <v>2</v>
      </c>
      <c r="G395" s="6">
        <v>4</v>
      </c>
      <c r="H395" s="6">
        <v>8</v>
      </c>
      <c r="I395" s="6">
        <v>20</v>
      </c>
      <c r="J395" s="6">
        <v>36</v>
      </c>
      <c r="K395" s="6">
        <v>6</v>
      </c>
      <c r="L395" s="14" t="s">
        <v>884</v>
      </c>
    </row>
    <row r="396" spans="1:12" ht="18" customHeight="1">
      <c r="A396" s="6">
        <v>394</v>
      </c>
      <c r="C396" s="6" t="s">
        <v>47</v>
      </c>
      <c r="D396" s="6" t="s">
        <v>614</v>
      </c>
      <c r="E396" s="6">
        <v>1</v>
      </c>
      <c r="F396" s="6">
        <v>2</v>
      </c>
      <c r="G396" s="6">
        <v>4</v>
      </c>
      <c r="H396" s="6">
        <v>7</v>
      </c>
      <c r="I396" s="6">
        <v>14</v>
      </c>
      <c r="J396" s="6">
        <v>29</v>
      </c>
      <c r="K396" s="6">
        <v>6</v>
      </c>
      <c r="L396" s="14" t="s">
        <v>884</v>
      </c>
    </row>
    <row r="397" spans="1:12" ht="18" customHeight="1">
      <c r="A397" s="6">
        <v>395</v>
      </c>
      <c r="C397" s="6" t="s">
        <v>47</v>
      </c>
      <c r="D397" s="6" t="s">
        <v>616</v>
      </c>
      <c r="E397" s="6">
        <v>1</v>
      </c>
      <c r="F397" s="6">
        <v>2</v>
      </c>
      <c r="K397" s="6">
        <v>6</v>
      </c>
      <c r="L397" s="14" t="s">
        <v>885</v>
      </c>
    </row>
    <row r="398" spans="1:12" ht="18" customHeight="1">
      <c r="A398" s="6">
        <v>396</v>
      </c>
      <c r="C398" s="6" t="s">
        <v>47</v>
      </c>
      <c r="D398" s="6" t="s">
        <v>618</v>
      </c>
      <c r="E398" s="6">
        <v>1</v>
      </c>
      <c r="F398" s="6">
        <v>2</v>
      </c>
      <c r="K398" s="6">
        <v>6</v>
      </c>
      <c r="L398" s="14" t="s">
        <v>885</v>
      </c>
    </row>
    <row r="399" spans="1:12" ht="18" customHeight="1">
      <c r="A399" s="6">
        <v>397</v>
      </c>
      <c r="C399" s="6" t="s">
        <v>47</v>
      </c>
      <c r="D399" s="6" t="s">
        <v>619</v>
      </c>
      <c r="E399" s="6">
        <v>1</v>
      </c>
      <c r="F399" s="6">
        <v>2</v>
      </c>
      <c r="G399" s="6">
        <v>4</v>
      </c>
      <c r="H399" s="6">
        <v>8</v>
      </c>
      <c r="I399" s="6">
        <v>20</v>
      </c>
      <c r="J399" s="6">
        <v>36</v>
      </c>
      <c r="K399" s="6">
        <v>6</v>
      </c>
      <c r="L399" s="14" t="s">
        <v>886</v>
      </c>
    </row>
    <row r="400" spans="1:12" ht="18" customHeight="1">
      <c r="A400" s="6">
        <v>398</v>
      </c>
      <c r="C400" s="6" t="s">
        <v>47</v>
      </c>
      <c r="D400" s="6" t="s">
        <v>620</v>
      </c>
      <c r="E400" s="6">
        <v>1</v>
      </c>
      <c r="F400" s="6">
        <v>2</v>
      </c>
      <c r="G400" s="6">
        <v>4</v>
      </c>
      <c r="H400" s="6">
        <v>8</v>
      </c>
      <c r="I400" s="6">
        <v>16</v>
      </c>
      <c r="J400" s="6">
        <v>32</v>
      </c>
      <c r="K400" s="6">
        <v>6</v>
      </c>
      <c r="L400" s="14" t="s">
        <v>886</v>
      </c>
    </row>
    <row r="401" spans="1:12" ht="18" customHeight="1">
      <c r="A401" s="6">
        <v>399</v>
      </c>
      <c r="C401" s="6" t="s">
        <v>47</v>
      </c>
      <c r="D401" s="6" t="s">
        <v>621</v>
      </c>
      <c r="E401" s="6">
        <v>1</v>
      </c>
      <c r="F401" s="6">
        <v>2</v>
      </c>
      <c r="G401" s="6">
        <v>4</v>
      </c>
      <c r="H401" s="6">
        <v>7</v>
      </c>
      <c r="I401" s="6">
        <v>14</v>
      </c>
      <c r="J401" s="6">
        <v>29</v>
      </c>
      <c r="K401" s="6">
        <v>6</v>
      </c>
      <c r="L401" s="14" t="s">
        <v>886</v>
      </c>
    </row>
    <row r="402" spans="1:12" ht="18" customHeight="1">
      <c r="A402" s="6">
        <v>400</v>
      </c>
      <c r="C402" s="6" t="s">
        <v>47</v>
      </c>
      <c r="D402" s="6" t="s">
        <v>622</v>
      </c>
      <c r="E402" s="6">
        <v>1</v>
      </c>
      <c r="F402" s="6">
        <v>2</v>
      </c>
      <c r="G402" s="6">
        <v>4</v>
      </c>
      <c r="H402" s="6">
        <v>8</v>
      </c>
      <c r="I402" s="6">
        <v>16</v>
      </c>
      <c r="J402" s="6">
        <v>32</v>
      </c>
      <c r="K402" s="6">
        <v>6</v>
      </c>
      <c r="L402" s="14" t="s">
        <v>886</v>
      </c>
    </row>
    <row r="403" spans="1:12" ht="18" customHeight="1">
      <c r="A403" s="6">
        <v>401</v>
      </c>
      <c r="C403" s="6" t="s">
        <v>50</v>
      </c>
      <c r="D403" s="6" t="s">
        <v>624</v>
      </c>
      <c r="E403" s="6">
        <v>1</v>
      </c>
      <c r="F403" s="6">
        <v>2</v>
      </c>
      <c r="G403" s="6">
        <v>0</v>
      </c>
      <c r="H403" s="6">
        <v>0</v>
      </c>
      <c r="I403" s="6">
        <v>0</v>
      </c>
      <c r="J403" s="6">
        <v>4</v>
      </c>
      <c r="K403" s="6">
        <v>3</v>
      </c>
      <c r="L403" s="6" t="s">
        <v>887</v>
      </c>
    </row>
    <row r="404" spans="1:12" ht="18" customHeight="1">
      <c r="A404" s="6">
        <v>402</v>
      </c>
      <c r="B404" s="6">
        <v>103</v>
      </c>
      <c r="C404" s="6" t="s">
        <v>39</v>
      </c>
      <c r="D404" s="6" t="s">
        <v>625</v>
      </c>
      <c r="E404" s="6">
        <v>1</v>
      </c>
      <c r="F404" s="6">
        <v>2</v>
      </c>
      <c r="G404" s="6">
        <v>4</v>
      </c>
      <c r="H404" s="6">
        <v>8</v>
      </c>
      <c r="I404" s="6">
        <v>16</v>
      </c>
      <c r="J404" s="6">
        <v>32</v>
      </c>
      <c r="K404" s="6">
        <v>6</v>
      </c>
      <c r="L404" s="14" t="s">
        <v>888</v>
      </c>
    </row>
    <row r="405" spans="1:12" ht="18" customHeight="1">
      <c r="A405" s="6">
        <v>403</v>
      </c>
      <c r="C405" s="6" t="s">
        <v>47</v>
      </c>
      <c r="D405" s="6" t="s">
        <v>626</v>
      </c>
      <c r="E405" s="6">
        <v>1</v>
      </c>
      <c r="F405" s="6">
        <v>2</v>
      </c>
      <c r="G405" s="6">
        <v>4</v>
      </c>
      <c r="H405" s="6">
        <v>7</v>
      </c>
      <c r="I405" s="6">
        <v>14</v>
      </c>
      <c r="J405" s="6">
        <v>29</v>
      </c>
      <c r="K405" s="6">
        <v>6</v>
      </c>
      <c r="L405" s="14" t="s">
        <v>888</v>
      </c>
    </row>
    <row r="406" spans="1:12" ht="18" customHeight="1">
      <c r="A406" s="6">
        <v>404</v>
      </c>
      <c r="C406" s="6" t="s">
        <v>47</v>
      </c>
      <c r="D406" s="6" t="s">
        <v>627</v>
      </c>
      <c r="E406" s="6">
        <v>1</v>
      </c>
      <c r="F406" s="6">
        <v>2</v>
      </c>
      <c r="G406" s="6">
        <v>4</v>
      </c>
      <c r="H406" s="6">
        <v>8</v>
      </c>
      <c r="I406" s="6">
        <v>20</v>
      </c>
      <c r="J406" s="6">
        <v>36</v>
      </c>
      <c r="K406" s="6">
        <v>6</v>
      </c>
    </row>
    <row r="407" spans="1:12" ht="18" customHeight="1">
      <c r="A407" s="6">
        <v>405</v>
      </c>
      <c r="C407" s="6" t="s">
        <v>47</v>
      </c>
      <c r="D407" s="6" t="s">
        <v>629</v>
      </c>
      <c r="E407" s="6">
        <v>1</v>
      </c>
      <c r="F407" s="6">
        <v>2</v>
      </c>
      <c r="G407" s="6">
        <v>4</v>
      </c>
      <c r="H407" s="6">
        <v>8</v>
      </c>
      <c r="I407" s="6">
        <v>20</v>
      </c>
      <c r="J407" s="6">
        <v>36</v>
      </c>
      <c r="K407" s="6">
        <v>6</v>
      </c>
    </row>
    <row r="408" spans="1:12" ht="18" customHeight="1">
      <c r="A408" s="6">
        <v>406</v>
      </c>
      <c r="C408" s="6" t="s">
        <v>47</v>
      </c>
      <c r="D408" s="6" t="s">
        <v>630</v>
      </c>
      <c r="E408" s="6">
        <v>1</v>
      </c>
      <c r="F408" s="6">
        <v>2</v>
      </c>
      <c r="G408" s="6">
        <v>4</v>
      </c>
      <c r="H408" s="6">
        <v>7</v>
      </c>
      <c r="I408" s="6">
        <v>14</v>
      </c>
      <c r="J408" s="6">
        <v>29</v>
      </c>
      <c r="K408" s="6">
        <v>6</v>
      </c>
    </row>
    <row r="409" spans="1:12" ht="18" customHeight="1">
      <c r="A409" s="6">
        <v>407</v>
      </c>
      <c r="C409" s="6" t="s">
        <v>50</v>
      </c>
      <c r="D409" s="6" t="s">
        <v>631</v>
      </c>
      <c r="E409" s="6">
        <v>1</v>
      </c>
      <c r="F409" s="6">
        <v>1</v>
      </c>
      <c r="K409" s="6">
        <v>3</v>
      </c>
    </row>
    <row r="410" spans="1:12" ht="18" customHeight="1">
      <c r="A410" s="6">
        <v>408</v>
      </c>
      <c r="B410" s="6">
        <v>104</v>
      </c>
      <c r="C410" s="6" t="s">
        <v>39</v>
      </c>
      <c r="D410" s="6" t="s">
        <v>632</v>
      </c>
      <c r="E410" s="6">
        <v>1</v>
      </c>
      <c r="F410" s="6">
        <v>2</v>
      </c>
      <c r="G410" s="6">
        <v>4</v>
      </c>
      <c r="H410" s="6">
        <v>8</v>
      </c>
      <c r="I410" s="6">
        <v>16</v>
      </c>
      <c r="J410" s="6">
        <v>32</v>
      </c>
      <c r="K410" s="6">
        <v>6</v>
      </c>
    </row>
    <row r="411" spans="1:12" ht="18" customHeight="1">
      <c r="A411" s="6">
        <v>409</v>
      </c>
      <c r="B411" s="6">
        <v>105</v>
      </c>
      <c r="C411" s="6" t="s">
        <v>39</v>
      </c>
      <c r="D411" s="6" t="s">
        <v>633</v>
      </c>
      <c r="E411" s="6">
        <v>1</v>
      </c>
      <c r="F411" s="6">
        <v>2</v>
      </c>
      <c r="G411" s="6">
        <v>4</v>
      </c>
      <c r="H411" s="6">
        <v>8</v>
      </c>
      <c r="I411" s="6">
        <v>16</v>
      </c>
      <c r="J411" s="6">
        <v>32</v>
      </c>
      <c r="K411" s="6">
        <v>6</v>
      </c>
    </row>
    <row r="412" spans="1:12" ht="18" customHeight="1">
      <c r="A412" s="6">
        <v>410</v>
      </c>
      <c r="C412" s="6" t="s">
        <v>47</v>
      </c>
      <c r="D412" s="6" t="s">
        <v>634</v>
      </c>
      <c r="E412" s="6">
        <v>1</v>
      </c>
      <c r="F412" s="6">
        <v>2</v>
      </c>
      <c r="G412" s="6">
        <v>4</v>
      </c>
      <c r="H412" s="6">
        <v>8</v>
      </c>
      <c r="I412" s="6">
        <v>16</v>
      </c>
      <c r="J412" s="6">
        <v>32</v>
      </c>
      <c r="K412" s="6">
        <v>6</v>
      </c>
    </row>
    <row r="413" spans="1:12" ht="18" customHeight="1">
      <c r="A413" s="6">
        <v>411</v>
      </c>
      <c r="C413" s="6" t="s">
        <v>47</v>
      </c>
      <c r="D413" s="6" t="s">
        <v>636</v>
      </c>
      <c r="E413" s="6">
        <v>1</v>
      </c>
      <c r="F413" s="6">
        <v>2</v>
      </c>
      <c r="G413" s="6">
        <v>4</v>
      </c>
      <c r="H413" s="6">
        <v>8</v>
      </c>
      <c r="I413" s="6">
        <v>20</v>
      </c>
      <c r="J413" s="6">
        <v>36</v>
      </c>
      <c r="K413" s="6">
        <v>6</v>
      </c>
    </row>
    <row r="414" spans="1:12" ht="18" customHeight="1">
      <c r="A414" s="6">
        <v>412</v>
      </c>
      <c r="C414" s="6" t="s">
        <v>50</v>
      </c>
      <c r="D414" s="6" t="s">
        <v>637</v>
      </c>
      <c r="E414" s="6">
        <v>3</v>
      </c>
      <c r="F414" s="6">
        <v>3</v>
      </c>
      <c r="G414" s="6">
        <v>3</v>
      </c>
      <c r="J414" s="6">
        <v>10</v>
      </c>
      <c r="K414" s="6">
        <v>4</v>
      </c>
    </row>
    <row r="415" spans="1:12" ht="18" customHeight="1">
      <c r="A415" s="6">
        <v>413</v>
      </c>
      <c r="C415" s="6" t="s">
        <v>47</v>
      </c>
      <c r="D415" s="6" t="s">
        <v>639</v>
      </c>
      <c r="E415" s="6">
        <v>1</v>
      </c>
      <c r="F415" s="6">
        <v>2</v>
      </c>
      <c r="G415" s="6">
        <v>4</v>
      </c>
      <c r="H415" s="6">
        <v>8</v>
      </c>
      <c r="I415" s="6">
        <v>20</v>
      </c>
      <c r="J415" s="6">
        <v>36</v>
      </c>
      <c r="K415" s="6">
        <v>6</v>
      </c>
    </row>
    <row r="416" spans="1:12" ht="18" customHeight="1">
      <c r="A416" s="6">
        <v>414</v>
      </c>
      <c r="C416" s="6" t="s">
        <v>47</v>
      </c>
      <c r="D416" s="6" t="s">
        <v>641</v>
      </c>
      <c r="E416" s="6">
        <v>1</v>
      </c>
      <c r="F416" s="6">
        <v>2</v>
      </c>
      <c r="G416" s="6">
        <v>4</v>
      </c>
      <c r="H416" s="6">
        <v>8</v>
      </c>
      <c r="I416" s="6">
        <v>20</v>
      </c>
      <c r="J416" s="6">
        <v>36</v>
      </c>
      <c r="K416" s="6">
        <v>6</v>
      </c>
    </row>
    <row r="417" spans="1:11" ht="18" customHeight="1">
      <c r="A417" s="6">
        <v>415</v>
      </c>
      <c r="C417" s="6" t="s">
        <v>47</v>
      </c>
      <c r="D417" s="6" t="s">
        <v>643</v>
      </c>
      <c r="E417" s="6">
        <v>1</v>
      </c>
      <c r="F417" s="6">
        <v>2</v>
      </c>
      <c r="G417" s="6">
        <v>4</v>
      </c>
      <c r="H417" s="6">
        <v>8</v>
      </c>
      <c r="I417" s="6">
        <v>16</v>
      </c>
      <c r="J417" s="6">
        <v>32</v>
      </c>
      <c r="K417" s="6">
        <v>6</v>
      </c>
    </row>
    <row r="418" spans="1:11" ht="18" customHeight="1">
      <c r="A418" s="6">
        <v>416</v>
      </c>
      <c r="C418" s="6" t="s">
        <v>47</v>
      </c>
      <c r="D418" s="6" t="s">
        <v>644</v>
      </c>
      <c r="E418" s="6">
        <v>1</v>
      </c>
      <c r="F418" s="6">
        <v>2</v>
      </c>
      <c r="G418" s="6">
        <v>4</v>
      </c>
      <c r="H418" s="6">
        <v>8</v>
      </c>
      <c r="I418" s="6">
        <v>16</v>
      </c>
      <c r="J418" s="6">
        <v>32</v>
      </c>
      <c r="K418" s="6">
        <v>6</v>
      </c>
    </row>
    <row r="419" spans="1:11" ht="18" customHeight="1">
      <c r="A419" s="6">
        <v>417</v>
      </c>
      <c r="C419" s="6" t="s">
        <v>50</v>
      </c>
      <c r="D419" s="6" t="s">
        <v>646</v>
      </c>
      <c r="E419" s="6">
        <v>2</v>
      </c>
      <c r="F419" s="6">
        <v>5</v>
      </c>
      <c r="G419" s="6">
        <v>7</v>
      </c>
      <c r="J419" s="6">
        <v>15</v>
      </c>
      <c r="K419" s="6">
        <v>4</v>
      </c>
    </row>
    <row r="420" spans="1:11" ht="18" customHeight="1">
      <c r="A420" s="6">
        <v>418</v>
      </c>
      <c r="B420" s="6">
        <v>106</v>
      </c>
      <c r="C420" s="6" t="s">
        <v>39</v>
      </c>
      <c r="D420" s="6" t="s">
        <v>647</v>
      </c>
      <c r="E420" s="6">
        <v>1</v>
      </c>
      <c r="F420" s="6">
        <v>2</v>
      </c>
      <c r="G420" s="6">
        <v>4</v>
      </c>
      <c r="H420" s="6">
        <v>7</v>
      </c>
      <c r="I420" s="6">
        <v>14</v>
      </c>
      <c r="J420" s="6">
        <v>29</v>
      </c>
      <c r="K420" s="6">
        <v>6</v>
      </c>
    </row>
    <row r="421" spans="1:11" ht="18" customHeight="1">
      <c r="A421" s="6">
        <v>419</v>
      </c>
      <c r="B421" s="6">
        <v>107</v>
      </c>
      <c r="C421" s="6" t="s">
        <v>39</v>
      </c>
      <c r="D421" s="6" t="s">
        <v>649</v>
      </c>
      <c r="E421" s="6">
        <v>1</v>
      </c>
      <c r="F421" s="6">
        <v>2</v>
      </c>
      <c r="G421" s="6">
        <v>4</v>
      </c>
      <c r="H421" s="6">
        <v>7</v>
      </c>
      <c r="I421" s="6">
        <v>14</v>
      </c>
      <c r="J421" s="6">
        <v>29</v>
      </c>
      <c r="K421" s="6">
        <v>6</v>
      </c>
    </row>
    <row r="422" spans="1:11" ht="18" customHeight="1">
      <c r="A422" s="11">
        <v>420</v>
      </c>
      <c r="B422" s="12"/>
      <c r="C422" s="12" t="s">
        <v>47</v>
      </c>
      <c r="D422" s="12" t="s">
        <v>650</v>
      </c>
      <c r="E422" s="11">
        <v>1</v>
      </c>
      <c r="F422" s="11">
        <v>2</v>
      </c>
      <c r="G422" s="11">
        <v>4</v>
      </c>
      <c r="H422" s="11">
        <v>8</v>
      </c>
      <c r="I422" s="11">
        <v>16</v>
      </c>
      <c r="J422" s="11">
        <v>32</v>
      </c>
      <c r="K422" s="11">
        <v>6</v>
      </c>
    </row>
    <row r="423" spans="1:11" ht="18" customHeight="1">
      <c r="A423" s="11">
        <v>421</v>
      </c>
      <c r="B423" s="11">
        <v>108</v>
      </c>
      <c r="C423" s="12" t="s">
        <v>39</v>
      </c>
      <c r="D423" s="12" t="s">
        <v>652</v>
      </c>
      <c r="E423" s="11">
        <v>1</v>
      </c>
      <c r="F423" s="11">
        <v>2</v>
      </c>
      <c r="G423" s="11">
        <v>4</v>
      </c>
      <c r="H423" s="11">
        <v>7</v>
      </c>
      <c r="I423" s="11">
        <v>14</v>
      </c>
      <c r="J423" s="11">
        <v>29</v>
      </c>
      <c r="K423" s="11">
        <v>6</v>
      </c>
    </row>
    <row r="424" spans="1:11" ht="18" customHeight="1">
      <c r="A424" s="11">
        <v>422</v>
      </c>
      <c r="B424" s="12"/>
      <c r="C424" s="12" t="s">
        <v>47</v>
      </c>
      <c r="D424" s="12" t="s">
        <v>654</v>
      </c>
      <c r="E424" s="11">
        <v>1</v>
      </c>
      <c r="F424" s="11">
        <v>2</v>
      </c>
      <c r="G424" s="11">
        <v>4</v>
      </c>
      <c r="H424" s="11">
        <v>8</v>
      </c>
      <c r="I424" s="11">
        <v>20</v>
      </c>
      <c r="J424" s="11">
        <v>36</v>
      </c>
      <c r="K424" s="11">
        <v>6</v>
      </c>
    </row>
    <row r="425" spans="1:11" ht="18" customHeight="1">
      <c r="A425" s="7">
        <v>423</v>
      </c>
      <c r="C425" s="12" t="s">
        <v>47</v>
      </c>
      <c r="D425" s="13" t="s">
        <v>655</v>
      </c>
      <c r="E425" s="11">
        <v>1</v>
      </c>
      <c r="F425" s="11">
        <v>2</v>
      </c>
      <c r="G425" s="11">
        <v>4</v>
      </c>
      <c r="H425" s="11">
        <v>8</v>
      </c>
      <c r="I425" s="11">
        <v>16</v>
      </c>
      <c r="J425" s="11">
        <v>32</v>
      </c>
      <c r="K425" s="11">
        <v>6</v>
      </c>
    </row>
    <row r="426" spans="1:11" ht="18" customHeight="1">
      <c r="A426" s="7">
        <v>424</v>
      </c>
      <c r="B426" s="7">
        <v>109</v>
      </c>
      <c r="C426" s="12" t="s">
        <v>39</v>
      </c>
      <c r="D426" s="7" t="s">
        <v>656</v>
      </c>
      <c r="E426" s="11">
        <v>1</v>
      </c>
      <c r="F426" s="11">
        <v>2</v>
      </c>
      <c r="G426" s="11">
        <v>4</v>
      </c>
      <c r="H426" s="11">
        <v>7</v>
      </c>
      <c r="I426" s="11">
        <v>14</v>
      </c>
      <c r="J426" s="11">
        <v>29</v>
      </c>
      <c r="K426" s="11">
        <v>6</v>
      </c>
    </row>
    <row r="427" spans="1:11" ht="18" customHeight="1"/>
    <row r="428" spans="1:11" ht="18" customHeight="1"/>
    <row r="429" spans="1:11" ht="18" customHeight="1"/>
    <row r="430" spans="1:11" ht="18" customHeight="1"/>
    <row r="431" spans="1:11" ht="18" customHeight="1"/>
    <row r="432" spans="1:11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autoFilter ref="A2:L371" xr:uid="{00000000-0009-0000-0000-000002000000}"/>
  <phoneticPr fontId="5"/>
  <conditionalFormatting sqref="A386:D387 D383 A383:B385 D385 D388:D398 A388:A398">
    <cfRule type="expression" dxfId="13" priority="1">
      <formula>$H383="ス"</formula>
    </cfRule>
  </conditionalFormatting>
  <conditionalFormatting sqref="C383:C385 C388">
    <cfRule type="expression" dxfId="12" priority="2">
      <formula>$H383="ス"</formula>
    </cfRule>
  </conditionalFormatting>
  <conditionalFormatting sqref="C389">
    <cfRule type="expression" dxfId="11" priority="3">
      <formula>$H389="ス"</formula>
    </cfRule>
  </conditionalFormatting>
  <conditionalFormatting sqref="C390">
    <cfRule type="expression" dxfId="10" priority="4">
      <formula>$H390="ス"</formula>
    </cfRule>
  </conditionalFormatting>
  <conditionalFormatting sqref="C391">
    <cfRule type="expression" dxfId="9" priority="5">
      <formula>$H391="ス"</formula>
    </cfRule>
  </conditionalFormatting>
  <conditionalFormatting sqref="C392">
    <cfRule type="expression" dxfId="8" priority="6">
      <formula>$H392="ス"</formula>
    </cfRule>
  </conditionalFormatting>
  <conditionalFormatting sqref="C393">
    <cfRule type="expression" dxfId="7" priority="7">
      <formula>$H393="ス"</formula>
    </cfRule>
  </conditionalFormatting>
  <conditionalFormatting sqref="C394">
    <cfRule type="expression" dxfId="6" priority="8">
      <formula>$H394="ス"</formula>
    </cfRule>
  </conditionalFormatting>
  <conditionalFormatting sqref="C395">
    <cfRule type="expression" dxfId="5" priority="9">
      <formula>$H395="ス"</formula>
    </cfRule>
  </conditionalFormatting>
  <conditionalFormatting sqref="C396">
    <cfRule type="expression" dxfId="4" priority="10">
      <formula>$H396="ス"</formula>
    </cfRule>
  </conditionalFormatting>
  <conditionalFormatting sqref="C397">
    <cfRule type="expression" dxfId="3" priority="11">
      <formula>$H397="ス"</formula>
    </cfRule>
  </conditionalFormatting>
  <conditionalFormatting sqref="C398">
    <cfRule type="expression" dxfId="2" priority="12">
      <formula>$H398="ス"</formula>
    </cfRule>
  </conditionalFormatting>
  <conditionalFormatting sqref="A399:D405">
    <cfRule type="expression" dxfId="1" priority="13">
      <formula>$H399="ス"</formula>
    </cfRule>
  </conditionalFormatting>
  <conditionalFormatting sqref="C409">
    <cfRule type="expression" dxfId="0" priority="14">
      <formula>$H409="ス"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ツム一覧</vt:lpstr>
      <vt:lpstr>サンプル</vt:lpstr>
      <vt:lpstr>スキル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shogo</dc:creator>
  <cp:lastModifiedBy>shogo</cp:lastModifiedBy>
  <dcterms:created xsi:type="dcterms:W3CDTF">2020-05-12T12:59:02Z</dcterms:created>
  <dcterms:modified xsi:type="dcterms:W3CDTF">2021-03-18T14:17:08Z</dcterms:modified>
</cp:coreProperties>
</file>